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D:\Users\andres.munoz\Documents\CONSEJOS 2014\SUPERIOR\Consejo Superior 26, 27 y 28 de noviembre\Insumos 26 (Presupuesto)\"/>
    </mc:Choice>
  </mc:AlternateContent>
  <bookViews>
    <workbookView xWindow="0" yWindow="0" windowWidth="20490" windowHeight="8445" tabRatio="385"/>
  </bookViews>
  <sheets>
    <sheet name="SEPTIEMBRE" sheetId="10" r:id="rId1"/>
    <sheet name="SEPTIEMBRE UNAD" sheetId="14" state="hidden" r:id="rId2"/>
    <sheet name="SEPTIEMBRE CONV" sheetId="15" state="hidden" r:id="rId3"/>
    <sheet name="SEPTIEMBRE FINDET" sheetId="13" state="hidden" r:id="rId4"/>
  </sheets>
  <definedNames>
    <definedName name="_xlnm.Print_Area" localSheetId="0">SEPTIEMBRE!$A$1:$BI$240</definedName>
    <definedName name="_xlnm.Print_Area" localSheetId="2">'SEPTIEMBRE CONV'!$A$1:$BI$100</definedName>
    <definedName name="_xlnm.Print_Area" localSheetId="3">'SEPTIEMBRE FINDET'!$A$1:$BI$29</definedName>
    <definedName name="_xlnm.Print_Area" localSheetId="1">'SEPTIEMBRE UNAD'!$A$1:$BI$232</definedName>
    <definedName name="_xlnm.Print_Titles" localSheetId="0">SEPTIEMBRE!$1:$9</definedName>
    <definedName name="_xlnm.Print_Titles" localSheetId="2">'SEPTIEMBRE CONV'!$1:$9</definedName>
    <definedName name="_xlnm.Print_Titles" localSheetId="3">'SEPTIEMBRE FINDET'!$1:$9</definedName>
    <definedName name="_xlnm.Print_Titles" localSheetId="1">'SEPTIEMBRE UNAD'!$1:$9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10" l="1"/>
  <c r="J18" i="10"/>
  <c r="J27" i="10"/>
  <c r="J13" i="10"/>
  <c r="J31" i="10"/>
  <c r="J30" i="10"/>
  <c r="J35" i="10"/>
  <c r="J39" i="10"/>
  <c r="J34" i="10"/>
  <c r="J12" i="10"/>
  <c r="J47" i="10"/>
  <c r="J46" i="10"/>
  <c r="J52" i="10"/>
  <c r="J51" i="10"/>
  <c r="J50" i="10"/>
  <c r="J11" i="10"/>
  <c r="J56" i="10"/>
  <c r="J55" i="10"/>
  <c r="J59" i="10"/>
  <c r="J65" i="10"/>
  <c r="J64" i="10"/>
  <c r="J62" i="10"/>
  <c r="J71" i="10"/>
  <c r="J82" i="10"/>
  <c r="J73" i="10"/>
  <c r="J70" i="10"/>
  <c r="J89" i="10"/>
  <c r="J93" i="10"/>
  <c r="J92" i="10"/>
  <c r="J96" i="10"/>
  <c r="J95" i="10"/>
  <c r="J88" i="10"/>
  <c r="J61" i="10"/>
  <c r="J100" i="10"/>
  <c r="J99" i="10"/>
  <c r="J107" i="10"/>
  <c r="J111" i="10"/>
  <c r="J115" i="10"/>
  <c r="J118" i="10"/>
  <c r="J124" i="10"/>
  <c r="J121" i="10"/>
  <c r="J128" i="10"/>
  <c r="J131" i="10"/>
  <c r="J134" i="10"/>
  <c r="J142" i="10"/>
  <c r="J139" i="10"/>
  <c r="J105" i="10"/>
  <c r="J149" i="10"/>
  <c r="J103" i="10"/>
  <c r="J228" i="10"/>
  <c r="J229" i="10"/>
  <c r="J19" i="14"/>
  <c r="J18" i="14"/>
  <c r="J27" i="14"/>
  <c r="J13" i="14"/>
  <c r="J31" i="14"/>
  <c r="J30" i="14"/>
  <c r="J35" i="14"/>
  <c r="J39" i="14"/>
  <c r="J34" i="14"/>
  <c r="J12" i="14"/>
  <c r="J47" i="14"/>
  <c r="J46" i="14"/>
  <c r="J52" i="14"/>
  <c r="J51" i="14"/>
  <c r="J50" i="14"/>
  <c r="J11" i="14"/>
  <c r="J56" i="14"/>
  <c r="J55" i="14"/>
  <c r="J59" i="14"/>
  <c r="J65" i="14"/>
  <c r="J64" i="14"/>
  <c r="J62" i="14"/>
  <c r="J71" i="14"/>
  <c r="J82" i="14"/>
  <c r="J73" i="14"/>
  <c r="J70" i="14"/>
  <c r="J89" i="14"/>
  <c r="J93" i="14"/>
  <c r="J92" i="14"/>
  <c r="J96" i="14"/>
  <c r="J95" i="14"/>
  <c r="J88" i="14"/>
  <c r="J61" i="14"/>
  <c r="J100" i="14"/>
  <c r="J99" i="14"/>
  <c r="J107" i="14"/>
  <c r="J111" i="14"/>
  <c r="J115" i="14"/>
  <c r="J118" i="14"/>
  <c r="J124" i="14"/>
  <c r="J121" i="14"/>
  <c r="J128" i="14"/>
  <c r="J131" i="14"/>
  <c r="J134" i="14"/>
  <c r="J139" i="14"/>
  <c r="J105" i="14"/>
  <c r="J103" i="14"/>
  <c r="J220" i="14"/>
  <c r="J221" i="14"/>
  <c r="J11" i="15"/>
  <c r="J12" i="13"/>
  <c r="J11" i="13"/>
  <c r="J231" i="10"/>
  <c r="J233" i="10"/>
  <c r="K19" i="10"/>
  <c r="K18" i="10"/>
  <c r="K27" i="10"/>
  <c r="K13" i="10"/>
  <c r="K31" i="10"/>
  <c r="K30" i="10"/>
  <c r="K35" i="10"/>
  <c r="K39" i="10"/>
  <c r="K34" i="10"/>
  <c r="K12" i="10"/>
  <c r="K47" i="10"/>
  <c r="K46" i="10"/>
  <c r="K52" i="10"/>
  <c r="K51" i="10"/>
  <c r="K50" i="10"/>
  <c r="K11" i="10"/>
  <c r="K56" i="10"/>
  <c r="K55" i="10"/>
  <c r="K59" i="10"/>
  <c r="K65" i="10"/>
  <c r="K64" i="10"/>
  <c r="K62" i="10"/>
  <c r="K71" i="10"/>
  <c r="K82" i="10"/>
  <c r="K73" i="10"/>
  <c r="K70" i="10"/>
  <c r="K89" i="10"/>
  <c r="K93" i="10"/>
  <c r="K92" i="10"/>
  <c r="K96" i="10"/>
  <c r="K95" i="10"/>
  <c r="K88" i="10"/>
  <c r="K61" i="10"/>
  <c r="K100" i="10"/>
  <c r="K99" i="10"/>
  <c r="K107" i="10"/>
  <c r="K111" i="10"/>
  <c r="K115" i="10"/>
  <c r="K118" i="10"/>
  <c r="K124" i="10"/>
  <c r="K121" i="10"/>
  <c r="K128" i="10"/>
  <c r="K131" i="10"/>
  <c r="K134" i="10"/>
  <c r="K142" i="10"/>
  <c r="K139" i="10"/>
  <c r="K105" i="10"/>
  <c r="K149" i="10"/>
  <c r="K103" i="10"/>
  <c r="K228" i="10"/>
  <c r="K229" i="10"/>
  <c r="K19" i="14"/>
  <c r="K18" i="14"/>
  <c r="K27" i="14"/>
  <c r="K13" i="14"/>
  <c r="K31" i="14"/>
  <c r="K30" i="14"/>
  <c r="K35" i="14"/>
  <c r="K39" i="14"/>
  <c r="K34" i="14"/>
  <c r="K12" i="14"/>
  <c r="K47" i="14"/>
  <c r="K46" i="14"/>
  <c r="K52" i="14"/>
  <c r="K51" i="14"/>
  <c r="K50" i="14"/>
  <c r="K11" i="14"/>
  <c r="K56" i="14"/>
  <c r="K55" i="14"/>
  <c r="K59" i="14"/>
  <c r="K65" i="14"/>
  <c r="K64" i="14"/>
  <c r="K62" i="14"/>
  <c r="K71" i="14"/>
  <c r="K82" i="14"/>
  <c r="K73" i="14"/>
  <c r="K70" i="14"/>
  <c r="K89" i="14"/>
  <c r="K93" i="14"/>
  <c r="K92" i="14"/>
  <c r="K96" i="14"/>
  <c r="K95" i="14"/>
  <c r="K88" i="14"/>
  <c r="K61" i="14"/>
  <c r="K100" i="14"/>
  <c r="K99" i="14"/>
  <c r="K107" i="14"/>
  <c r="K111" i="14"/>
  <c r="K115" i="14"/>
  <c r="K118" i="14"/>
  <c r="K124" i="14"/>
  <c r="K121" i="14"/>
  <c r="K128" i="14"/>
  <c r="K131" i="14"/>
  <c r="K134" i="14"/>
  <c r="K139" i="14"/>
  <c r="K105" i="14"/>
  <c r="K103" i="14"/>
  <c r="K220" i="14"/>
  <c r="K221" i="14"/>
  <c r="K11" i="15"/>
  <c r="K12" i="13"/>
  <c r="K11" i="13"/>
  <c r="K231" i="10"/>
  <c r="K233" i="10"/>
  <c r="L19" i="10"/>
  <c r="L18" i="10"/>
  <c r="L27" i="10"/>
  <c r="L13" i="10"/>
  <c r="L31" i="10"/>
  <c r="L30" i="10"/>
  <c r="L35" i="10"/>
  <c r="L39" i="10"/>
  <c r="L34" i="10"/>
  <c r="L12" i="10"/>
  <c r="L47" i="10"/>
  <c r="L46" i="10"/>
  <c r="L52" i="10"/>
  <c r="L51" i="10"/>
  <c r="L50" i="10"/>
  <c r="L11" i="10"/>
  <c r="L56" i="10"/>
  <c r="L55" i="10"/>
  <c r="L59" i="10"/>
  <c r="L65" i="10"/>
  <c r="L64" i="10"/>
  <c r="L62" i="10"/>
  <c r="L71" i="10"/>
  <c r="L82" i="10"/>
  <c r="L73" i="10"/>
  <c r="L70" i="10"/>
  <c r="L89" i="10"/>
  <c r="L93" i="10"/>
  <c r="L92" i="10"/>
  <c r="L96" i="10"/>
  <c r="L95" i="10"/>
  <c r="L88" i="10"/>
  <c r="L61" i="10"/>
  <c r="L100" i="10"/>
  <c r="L99" i="10"/>
  <c r="L107" i="10"/>
  <c r="L111" i="10"/>
  <c r="L115" i="10"/>
  <c r="L118" i="10"/>
  <c r="L124" i="10"/>
  <c r="L121" i="10"/>
  <c r="L128" i="10"/>
  <c r="L131" i="10"/>
  <c r="L134" i="10"/>
  <c r="L142" i="10"/>
  <c r="L139" i="10"/>
  <c r="L105" i="10"/>
  <c r="L149" i="10"/>
  <c r="L103" i="10"/>
  <c r="L228" i="10"/>
  <c r="L229" i="10"/>
  <c r="L19" i="14"/>
  <c r="L18" i="14"/>
  <c r="L27" i="14"/>
  <c r="L13" i="14"/>
  <c r="L31" i="14"/>
  <c r="L30" i="14"/>
  <c r="L35" i="14"/>
  <c r="L39" i="14"/>
  <c r="L34" i="14"/>
  <c r="L12" i="14"/>
  <c r="L47" i="14"/>
  <c r="L46" i="14"/>
  <c r="L52" i="14"/>
  <c r="L51" i="14"/>
  <c r="L50" i="14"/>
  <c r="L11" i="14"/>
  <c r="L56" i="14"/>
  <c r="L55" i="14"/>
  <c r="L59" i="14"/>
  <c r="L65" i="14"/>
  <c r="L64" i="14"/>
  <c r="L62" i="14"/>
  <c r="L71" i="14"/>
  <c r="L82" i="14"/>
  <c r="L73" i="14"/>
  <c r="L70" i="14"/>
  <c r="L89" i="14"/>
  <c r="L93" i="14"/>
  <c r="L92" i="14"/>
  <c r="L96" i="14"/>
  <c r="L95" i="14"/>
  <c r="L88" i="14"/>
  <c r="L61" i="14"/>
  <c r="L100" i="14"/>
  <c r="L99" i="14"/>
  <c r="L107" i="14"/>
  <c r="L111" i="14"/>
  <c r="L115" i="14"/>
  <c r="L118" i="14"/>
  <c r="L124" i="14"/>
  <c r="L121" i="14"/>
  <c r="L128" i="14"/>
  <c r="L131" i="14"/>
  <c r="L134" i="14"/>
  <c r="L139" i="14"/>
  <c r="L105" i="14"/>
  <c r="L103" i="14"/>
  <c r="L220" i="14"/>
  <c r="L221" i="14"/>
  <c r="L11" i="15"/>
  <c r="L12" i="13"/>
  <c r="L11" i="13"/>
  <c r="L231" i="10"/>
  <c r="L233" i="10"/>
  <c r="M19" i="10"/>
  <c r="M18" i="10"/>
  <c r="M27" i="10"/>
  <c r="M13" i="10"/>
  <c r="M31" i="10"/>
  <c r="M30" i="10"/>
  <c r="M35" i="10"/>
  <c r="M39" i="10"/>
  <c r="M34" i="10"/>
  <c r="M12" i="10"/>
  <c r="M47" i="10"/>
  <c r="M46" i="10"/>
  <c r="M52" i="10"/>
  <c r="M51" i="10"/>
  <c r="M50" i="10"/>
  <c r="M11" i="10"/>
  <c r="M56" i="10"/>
  <c r="M55" i="10"/>
  <c r="M59" i="10"/>
  <c r="M65" i="10"/>
  <c r="M64" i="10"/>
  <c r="M62" i="10"/>
  <c r="M71" i="10"/>
  <c r="M82" i="10"/>
  <c r="M73" i="10"/>
  <c r="M70" i="10"/>
  <c r="M89" i="10"/>
  <c r="M93" i="10"/>
  <c r="M92" i="10"/>
  <c r="M96" i="10"/>
  <c r="M95" i="10"/>
  <c r="M88" i="10"/>
  <c r="M61" i="10"/>
  <c r="M100" i="10"/>
  <c r="M99" i="10"/>
  <c r="M107" i="10"/>
  <c r="M111" i="10"/>
  <c r="M115" i="10"/>
  <c r="M118" i="10"/>
  <c r="M124" i="10"/>
  <c r="M121" i="10"/>
  <c r="M128" i="10"/>
  <c r="M131" i="10"/>
  <c r="M134" i="10"/>
  <c r="M142" i="10"/>
  <c r="M139" i="10"/>
  <c r="M105" i="10"/>
  <c r="M149" i="10"/>
  <c r="M103" i="10"/>
  <c r="M228" i="10"/>
  <c r="M229" i="10"/>
  <c r="M19" i="14"/>
  <c r="M18" i="14"/>
  <c r="M27" i="14"/>
  <c r="M13" i="14"/>
  <c r="M31" i="14"/>
  <c r="M30" i="14"/>
  <c r="M35" i="14"/>
  <c r="M39" i="14"/>
  <c r="M34" i="14"/>
  <c r="M12" i="14"/>
  <c r="M47" i="14"/>
  <c r="M46" i="14"/>
  <c r="M52" i="14"/>
  <c r="M51" i="14"/>
  <c r="M50" i="14"/>
  <c r="M11" i="14"/>
  <c r="M56" i="14"/>
  <c r="M55" i="14"/>
  <c r="M59" i="14"/>
  <c r="M65" i="14"/>
  <c r="M64" i="14"/>
  <c r="M62" i="14"/>
  <c r="M71" i="14"/>
  <c r="M82" i="14"/>
  <c r="M73" i="14"/>
  <c r="M70" i="14"/>
  <c r="M89" i="14"/>
  <c r="M93" i="14"/>
  <c r="M92" i="14"/>
  <c r="M96" i="14"/>
  <c r="M95" i="14"/>
  <c r="M88" i="14"/>
  <c r="M61" i="14"/>
  <c r="M100" i="14"/>
  <c r="M99" i="14"/>
  <c r="M107" i="14"/>
  <c r="M111" i="14"/>
  <c r="M115" i="14"/>
  <c r="M118" i="14"/>
  <c r="M124" i="14"/>
  <c r="M121" i="14"/>
  <c r="M128" i="14"/>
  <c r="M131" i="14"/>
  <c r="M134" i="14"/>
  <c r="M139" i="14"/>
  <c r="M105" i="14"/>
  <c r="M103" i="14"/>
  <c r="M220" i="14"/>
  <c r="M221" i="14"/>
  <c r="M11" i="15"/>
  <c r="M12" i="13"/>
  <c r="M11" i="13"/>
  <c r="M231" i="10"/>
  <c r="M233" i="10"/>
  <c r="N19" i="10"/>
  <c r="N18" i="10"/>
  <c r="N27" i="10"/>
  <c r="N13" i="10"/>
  <c r="N31" i="10"/>
  <c r="N30" i="10"/>
  <c r="N35" i="10"/>
  <c r="N39" i="10"/>
  <c r="N34" i="10"/>
  <c r="N12" i="10"/>
  <c r="N47" i="10"/>
  <c r="N46" i="10"/>
  <c r="N52" i="10"/>
  <c r="N51" i="10"/>
  <c r="N50" i="10"/>
  <c r="N11" i="10"/>
  <c r="N56" i="10"/>
  <c r="N55" i="10"/>
  <c r="N59" i="10"/>
  <c r="N65" i="10"/>
  <c r="N64" i="10"/>
  <c r="N62" i="10"/>
  <c r="N71" i="10"/>
  <c r="N82" i="10"/>
  <c r="N73" i="10"/>
  <c r="N70" i="10"/>
  <c r="N89" i="10"/>
  <c r="N93" i="10"/>
  <c r="N92" i="10"/>
  <c r="N96" i="10"/>
  <c r="N95" i="10"/>
  <c r="N88" i="10"/>
  <c r="N61" i="10"/>
  <c r="N100" i="10"/>
  <c r="N99" i="10"/>
  <c r="N107" i="10"/>
  <c r="N111" i="10"/>
  <c r="N115" i="10"/>
  <c r="N118" i="10"/>
  <c r="N124" i="10"/>
  <c r="N121" i="10"/>
  <c r="N128" i="10"/>
  <c r="N131" i="10"/>
  <c r="N134" i="10"/>
  <c r="N142" i="10"/>
  <c r="N139" i="10"/>
  <c r="N105" i="10"/>
  <c r="N149" i="10"/>
  <c r="N103" i="10"/>
  <c r="N228" i="10"/>
  <c r="N229" i="10"/>
  <c r="N19" i="14"/>
  <c r="N18" i="14"/>
  <c r="N27" i="14"/>
  <c r="N13" i="14"/>
  <c r="N31" i="14"/>
  <c r="N30" i="14"/>
  <c r="N35" i="14"/>
  <c r="N39" i="14"/>
  <c r="N34" i="14"/>
  <c r="N12" i="14"/>
  <c r="N47" i="14"/>
  <c r="N46" i="14"/>
  <c r="N52" i="14"/>
  <c r="N51" i="14"/>
  <c r="N50" i="14"/>
  <c r="N11" i="14"/>
  <c r="N56" i="14"/>
  <c r="N55" i="14"/>
  <c r="N59" i="14"/>
  <c r="N65" i="14"/>
  <c r="N64" i="14"/>
  <c r="N62" i="14"/>
  <c r="N71" i="14"/>
  <c r="N82" i="14"/>
  <c r="N73" i="14"/>
  <c r="N70" i="14"/>
  <c r="N89" i="14"/>
  <c r="N93" i="14"/>
  <c r="N92" i="14"/>
  <c r="N96" i="14"/>
  <c r="N95" i="14"/>
  <c r="N88" i="14"/>
  <c r="N61" i="14"/>
  <c r="N100" i="14"/>
  <c r="N99" i="14"/>
  <c r="N107" i="14"/>
  <c r="N111" i="14"/>
  <c r="N115" i="14"/>
  <c r="N118" i="14"/>
  <c r="N124" i="14"/>
  <c r="N121" i="14"/>
  <c r="N128" i="14"/>
  <c r="N131" i="14"/>
  <c r="N134" i="14"/>
  <c r="N139" i="14"/>
  <c r="N105" i="14"/>
  <c r="N103" i="14"/>
  <c r="N220" i="14"/>
  <c r="N221" i="14"/>
  <c r="N11" i="15"/>
  <c r="N12" i="13"/>
  <c r="N11" i="13"/>
  <c r="N231" i="10"/>
  <c r="N233" i="10"/>
  <c r="O19" i="10"/>
  <c r="O18" i="10"/>
  <c r="O27" i="10"/>
  <c r="O13" i="10"/>
  <c r="O31" i="10"/>
  <c r="O30" i="10"/>
  <c r="O35" i="10"/>
  <c r="O39" i="10"/>
  <c r="O34" i="10"/>
  <c r="O12" i="10"/>
  <c r="O47" i="10"/>
  <c r="O46" i="10"/>
  <c r="O52" i="10"/>
  <c r="O51" i="10"/>
  <c r="O50" i="10"/>
  <c r="O11" i="10"/>
  <c r="O56" i="10"/>
  <c r="O55" i="10"/>
  <c r="O59" i="10"/>
  <c r="O65" i="10"/>
  <c r="O64" i="10"/>
  <c r="O62" i="10"/>
  <c r="O71" i="10"/>
  <c r="O82" i="10"/>
  <c r="O73" i="10"/>
  <c r="O70" i="10"/>
  <c r="O89" i="10"/>
  <c r="O93" i="10"/>
  <c r="O92" i="10"/>
  <c r="O96" i="10"/>
  <c r="O95" i="10"/>
  <c r="O88" i="10"/>
  <c r="O61" i="10"/>
  <c r="O100" i="10"/>
  <c r="O99" i="10"/>
  <c r="O107" i="10"/>
  <c r="O111" i="10"/>
  <c r="O115" i="10"/>
  <c r="O118" i="10"/>
  <c r="O124" i="10"/>
  <c r="O121" i="10"/>
  <c r="O128" i="10"/>
  <c r="O131" i="10"/>
  <c r="O134" i="10"/>
  <c r="O142" i="10"/>
  <c r="O139" i="10"/>
  <c r="O105" i="10"/>
  <c r="O149" i="10"/>
  <c r="O103" i="10"/>
  <c r="O228" i="10"/>
  <c r="O229" i="10"/>
  <c r="O19" i="14"/>
  <c r="O18" i="14"/>
  <c r="O27" i="14"/>
  <c r="O13" i="14"/>
  <c r="O31" i="14"/>
  <c r="O30" i="14"/>
  <c r="O35" i="14"/>
  <c r="O39" i="14"/>
  <c r="O34" i="14"/>
  <c r="O12" i="14"/>
  <c r="O47" i="14"/>
  <c r="O46" i="14"/>
  <c r="O52" i="14"/>
  <c r="O51" i="14"/>
  <c r="O50" i="14"/>
  <c r="O11" i="14"/>
  <c r="O56" i="14"/>
  <c r="O55" i="14"/>
  <c r="O59" i="14"/>
  <c r="O65" i="14"/>
  <c r="O64" i="14"/>
  <c r="O62" i="14"/>
  <c r="O71" i="14"/>
  <c r="O82" i="14"/>
  <c r="O73" i="14"/>
  <c r="O70" i="14"/>
  <c r="O89" i="14"/>
  <c r="O93" i="14"/>
  <c r="O92" i="14"/>
  <c r="O96" i="14"/>
  <c r="O95" i="14"/>
  <c r="O88" i="14"/>
  <c r="O61" i="14"/>
  <c r="O100" i="14"/>
  <c r="O99" i="14"/>
  <c r="O107" i="14"/>
  <c r="O111" i="14"/>
  <c r="O115" i="14"/>
  <c r="O118" i="14"/>
  <c r="O124" i="14"/>
  <c r="O121" i="14"/>
  <c r="O128" i="14"/>
  <c r="O131" i="14"/>
  <c r="O134" i="14"/>
  <c r="O139" i="14"/>
  <c r="O105" i="14"/>
  <c r="O103" i="14"/>
  <c r="O220" i="14"/>
  <c r="O221" i="14"/>
  <c r="O11" i="15"/>
  <c r="O12" i="13"/>
  <c r="O11" i="13"/>
  <c r="O231" i="10"/>
  <c r="O233" i="10"/>
  <c r="P19" i="10"/>
  <c r="P18" i="10"/>
  <c r="P27" i="10"/>
  <c r="P13" i="10"/>
  <c r="P31" i="10"/>
  <c r="P30" i="10"/>
  <c r="P35" i="10"/>
  <c r="P39" i="10"/>
  <c r="P34" i="10"/>
  <c r="P12" i="10"/>
  <c r="P47" i="10"/>
  <c r="P46" i="10"/>
  <c r="P52" i="10"/>
  <c r="P51" i="10"/>
  <c r="P50" i="10"/>
  <c r="P11" i="10"/>
  <c r="P56" i="10"/>
  <c r="P55" i="10"/>
  <c r="P59" i="10"/>
  <c r="P65" i="10"/>
  <c r="P64" i="10"/>
  <c r="P62" i="10"/>
  <c r="P71" i="10"/>
  <c r="P82" i="10"/>
  <c r="P73" i="10"/>
  <c r="P70" i="10"/>
  <c r="P89" i="10"/>
  <c r="P93" i="10"/>
  <c r="P92" i="10"/>
  <c r="P96" i="10"/>
  <c r="P95" i="10"/>
  <c r="P88" i="10"/>
  <c r="P61" i="10"/>
  <c r="P100" i="10"/>
  <c r="P99" i="10"/>
  <c r="P107" i="10"/>
  <c r="P111" i="10"/>
  <c r="P115" i="10"/>
  <c r="P118" i="10"/>
  <c r="P124" i="10"/>
  <c r="P121" i="10"/>
  <c r="P128" i="10"/>
  <c r="P131" i="10"/>
  <c r="P134" i="10"/>
  <c r="P142" i="10"/>
  <c r="P139" i="10"/>
  <c r="P105" i="10"/>
  <c r="P149" i="10"/>
  <c r="P103" i="10"/>
  <c r="P228" i="10"/>
  <c r="P229" i="10"/>
  <c r="P19" i="14"/>
  <c r="P18" i="14"/>
  <c r="P27" i="14"/>
  <c r="P13" i="14"/>
  <c r="P31" i="14"/>
  <c r="P30" i="14"/>
  <c r="P35" i="14"/>
  <c r="P39" i="14"/>
  <c r="P34" i="14"/>
  <c r="P12" i="14"/>
  <c r="P47" i="14"/>
  <c r="P46" i="14"/>
  <c r="P52" i="14"/>
  <c r="P51" i="14"/>
  <c r="P50" i="14"/>
  <c r="P11" i="14"/>
  <c r="P56" i="14"/>
  <c r="P55" i="14"/>
  <c r="P59" i="14"/>
  <c r="P65" i="14"/>
  <c r="P64" i="14"/>
  <c r="P62" i="14"/>
  <c r="P71" i="14"/>
  <c r="P82" i="14"/>
  <c r="P73" i="14"/>
  <c r="P70" i="14"/>
  <c r="P89" i="14"/>
  <c r="P93" i="14"/>
  <c r="P92" i="14"/>
  <c r="P96" i="14"/>
  <c r="P95" i="14"/>
  <c r="P88" i="14"/>
  <c r="P61" i="14"/>
  <c r="P100" i="14"/>
  <c r="P99" i="14"/>
  <c r="P107" i="14"/>
  <c r="P111" i="14"/>
  <c r="P115" i="14"/>
  <c r="P118" i="14"/>
  <c r="P124" i="14"/>
  <c r="P121" i="14"/>
  <c r="P128" i="14"/>
  <c r="P131" i="14"/>
  <c r="P134" i="14"/>
  <c r="P139" i="14"/>
  <c r="P105" i="14"/>
  <c r="P103" i="14"/>
  <c r="P220" i="14"/>
  <c r="P221" i="14"/>
  <c r="P11" i="15"/>
  <c r="P12" i="13"/>
  <c r="P11" i="13"/>
  <c r="P231" i="10"/>
  <c r="P233" i="10"/>
  <c r="Q19" i="10"/>
  <c r="Q18" i="10"/>
  <c r="Q27" i="10"/>
  <c r="Q13" i="10"/>
  <c r="Q31" i="10"/>
  <c r="Q30" i="10"/>
  <c r="Q35" i="10"/>
  <c r="Q39" i="10"/>
  <c r="Q34" i="10"/>
  <c r="Q12" i="10"/>
  <c r="Q48" i="10"/>
  <c r="Q47" i="10"/>
  <c r="Q46" i="10"/>
  <c r="Q52" i="10"/>
  <c r="Q51" i="10"/>
  <c r="Q50" i="10"/>
  <c r="Q11" i="10"/>
  <c r="Q56" i="10"/>
  <c r="Q55" i="10"/>
  <c r="Q59" i="10"/>
  <c r="Q65" i="10"/>
  <c r="Q64" i="10"/>
  <c r="Q62" i="10"/>
  <c r="Q71" i="10"/>
  <c r="Q82" i="10"/>
  <c r="Q73" i="10"/>
  <c r="Q70" i="10"/>
  <c r="Q89" i="10"/>
  <c r="Q93" i="10"/>
  <c r="Q92" i="10"/>
  <c r="Q96" i="10"/>
  <c r="Q95" i="10"/>
  <c r="Q88" i="10"/>
  <c r="Q61" i="10"/>
  <c r="Q100" i="10"/>
  <c r="Q99" i="10"/>
  <c r="Q107" i="10"/>
  <c r="Q111" i="10"/>
  <c r="Q115" i="10"/>
  <c r="Q118" i="10"/>
  <c r="Q124" i="10"/>
  <c r="Q121" i="10"/>
  <c r="Q128" i="10"/>
  <c r="Q131" i="10"/>
  <c r="Q134" i="10"/>
  <c r="Q142" i="10"/>
  <c r="Q139" i="10"/>
  <c r="Q105" i="10"/>
  <c r="Q149" i="10"/>
  <c r="Q103" i="10"/>
  <c r="Q228" i="10"/>
  <c r="Q229" i="10"/>
  <c r="Q19" i="14"/>
  <c r="Q18" i="14"/>
  <c r="Q27" i="14"/>
  <c r="Q13" i="14"/>
  <c r="Q31" i="14"/>
  <c r="Q30" i="14"/>
  <c r="Q35" i="14"/>
  <c r="Q39" i="14"/>
  <c r="Q34" i="14"/>
  <c r="Q12" i="14"/>
  <c r="Q48" i="14"/>
  <c r="Q47" i="14"/>
  <c r="Q46" i="14"/>
  <c r="Q52" i="14"/>
  <c r="Q51" i="14"/>
  <c r="Q50" i="14"/>
  <c r="Q11" i="14"/>
  <c r="Q56" i="14"/>
  <c r="Q55" i="14"/>
  <c r="Q59" i="14"/>
  <c r="Q65" i="14"/>
  <c r="Q64" i="14"/>
  <c r="Q62" i="14"/>
  <c r="Q71" i="14"/>
  <c r="Q82" i="14"/>
  <c r="Q73" i="14"/>
  <c r="Q70" i="14"/>
  <c r="Q89" i="14"/>
  <c r="Q93" i="14"/>
  <c r="Q92" i="14"/>
  <c r="Q96" i="14"/>
  <c r="Q95" i="14"/>
  <c r="Q88" i="14"/>
  <c r="Q61" i="14"/>
  <c r="Q100" i="14"/>
  <c r="Q99" i="14"/>
  <c r="Q107" i="14"/>
  <c r="Q111" i="14"/>
  <c r="Q115" i="14"/>
  <c r="Q118" i="14"/>
  <c r="Q124" i="14"/>
  <c r="Q121" i="14"/>
  <c r="Q128" i="14"/>
  <c r="Q131" i="14"/>
  <c r="Q134" i="14"/>
  <c r="Q139" i="14"/>
  <c r="Q105" i="14"/>
  <c r="Q103" i="14"/>
  <c r="Q220" i="14"/>
  <c r="Q221" i="14"/>
  <c r="Q11" i="15"/>
  <c r="Q12" i="13"/>
  <c r="Q11" i="13"/>
  <c r="Q231" i="10"/>
  <c r="Q233" i="10"/>
  <c r="R19" i="10"/>
  <c r="R18" i="10"/>
  <c r="R27" i="10"/>
  <c r="R13" i="10"/>
  <c r="R31" i="10"/>
  <c r="R30" i="10"/>
  <c r="R35" i="10"/>
  <c r="R39" i="10"/>
  <c r="R34" i="10"/>
  <c r="R12" i="10"/>
  <c r="R47" i="10"/>
  <c r="R46" i="10"/>
  <c r="R52" i="10"/>
  <c r="R51" i="10"/>
  <c r="R50" i="10"/>
  <c r="R11" i="10"/>
  <c r="R56" i="10"/>
  <c r="R55" i="10"/>
  <c r="R59" i="10"/>
  <c r="R65" i="10"/>
  <c r="R64" i="10"/>
  <c r="R62" i="10"/>
  <c r="R71" i="10"/>
  <c r="R82" i="10"/>
  <c r="R73" i="10"/>
  <c r="R70" i="10"/>
  <c r="R89" i="10"/>
  <c r="R93" i="10"/>
  <c r="R92" i="10"/>
  <c r="R96" i="10"/>
  <c r="R95" i="10"/>
  <c r="R88" i="10"/>
  <c r="R61" i="10"/>
  <c r="R100" i="10"/>
  <c r="R99" i="10"/>
  <c r="R107" i="10"/>
  <c r="R111" i="10"/>
  <c r="R115" i="10"/>
  <c r="R118" i="10"/>
  <c r="R124" i="10"/>
  <c r="R121" i="10"/>
  <c r="R128" i="10"/>
  <c r="R131" i="10"/>
  <c r="R134" i="10"/>
  <c r="R142" i="10"/>
  <c r="R139" i="10"/>
  <c r="R105" i="10"/>
  <c r="R149" i="10"/>
  <c r="R103" i="10"/>
  <c r="R228" i="10"/>
  <c r="R229" i="10"/>
  <c r="R19" i="14"/>
  <c r="R18" i="14"/>
  <c r="R27" i="14"/>
  <c r="R13" i="14"/>
  <c r="R31" i="14"/>
  <c r="R30" i="14"/>
  <c r="R35" i="14"/>
  <c r="R39" i="14"/>
  <c r="R34" i="14"/>
  <c r="R12" i="14"/>
  <c r="R47" i="14"/>
  <c r="R46" i="14"/>
  <c r="R52" i="14"/>
  <c r="R51" i="14"/>
  <c r="R50" i="14"/>
  <c r="R11" i="14"/>
  <c r="R56" i="14"/>
  <c r="R55" i="14"/>
  <c r="R59" i="14"/>
  <c r="R65" i="14"/>
  <c r="R64" i="14"/>
  <c r="R62" i="14"/>
  <c r="R71" i="14"/>
  <c r="R82" i="14"/>
  <c r="R73" i="14"/>
  <c r="R70" i="14"/>
  <c r="R89" i="14"/>
  <c r="R93" i="14"/>
  <c r="R92" i="14"/>
  <c r="R96" i="14"/>
  <c r="R95" i="14"/>
  <c r="R88" i="14"/>
  <c r="R61" i="14"/>
  <c r="R100" i="14"/>
  <c r="R99" i="14"/>
  <c r="R107" i="14"/>
  <c r="R111" i="14"/>
  <c r="R115" i="14"/>
  <c r="R118" i="14"/>
  <c r="R124" i="14"/>
  <c r="R121" i="14"/>
  <c r="R128" i="14"/>
  <c r="R131" i="14"/>
  <c r="R134" i="14"/>
  <c r="R139" i="14"/>
  <c r="R105" i="14"/>
  <c r="R103" i="14"/>
  <c r="R220" i="14"/>
  <c r="R221" i="14"/>
  <c r="R11" i="15"/>
  <c r="R12" i="13"/>
  <c r="R11" i="13"/>
  <c r="R231" i="10"/>
  <c r="R233" i="10"/>
  <c r="S19" i="10"/>
  <c r="S18" i="10"/>
  <c r="S27" i="10"/>
  <c r="S13" i="10"/>
  <c r="S31" i="10"/>
  <c r="S30" i="10"/>
  <c r="S35" i="10"/>
  <c r="S39" i="10"/>
  <c r="S34" i="10"/>
  <c r="S12" i="10"/>
  <c r="S47" i="10"/>
  <c r="S46" i="10"/>
  <c r="S52" i="10"/>
  <c r="S51" i="10"/>
  <c r="S50" i="10"/>
  <c r="S11" i="10"/>
  <c r="S56" i="10"/>
  <c r="S55" i="10"/>
  <c r="S59" i="10"/>
  <c r="S65" i="10"/>
  <c r="S64" i="10"/>
  <c r="S62" i="10"/>
  <c r="S71" i="10"/>
  <c r="S82" i="10"/>
  <c r="S73" i="10"/>
  <c r="S70" i="10"/>
  <c r="S89" i="10"/>
  <c r="S93" i="10"/>
  <c r="S92" i="10"/>
  <c r="S96" i="10"/>
  <c r="S95" i="10"/>
  <c r="S88" i="10"/>
  <c r="S61" i="10"/>
  <c r="S100" i="10"/>
  <c r="S99" i="10"/>
  <c r="S107" i="10"/>
  <c r="S111" i="10"/>
  <c r="S115" i="10"/>
  <c r="S118" i="10"/>
  <c r="S124" i="10"/>
  <c r="S121" i="10"/>
  <c r="S128" i="10"/>
  <c r="S131" i="10"/>
  <c r="S134" i="10"/>
  <c r="S142" i="10"/>
  <c r="S139" i="10"/>
  <c r="S105" i="10"/>
  <c r="S149" i="10"/>
  <c r="S103" i="10"/>
  <c r="S228" i="10"/>
  <c r="S229" i="10"/>
  <c r="S19" i="14"/>
  <c r="S18" i="14"/>
  <c r="S27" i="14"/>
  <c r="S13" i="14"/>
  <c r="S31" i="14"/>
  <c r="S30" i="14"/>
  <c r="S35" i="14"/>
  <c r="S39" i="14"/>
  <c r="S34" i="14"/>
  <c r="S12" i="14"/>
  <c r="S47" i="14"/>
  <c r="S46" i="14"/>
  <c r="S52" i="14"/>
  <c r="S51" i="14"/>
  <c r="S50" i="14"/>
  <c r="S11" i="14"/>
  <c r="S56" i="14"/>
  <c r="S55" i="14"/>
  <c r="S59" i="14"/>
  <c r="S65" i="14"/>
  <c r="S64" i="14"/>
  <c r="S62" i="14"/>
  <c r="S71" i="14"/>
  <c r="S82" i="14"/>
  <c r="S73" i="14"/>
  <c r="S70" i="14"/>
  <c r="S89" i="14"/>
  <c r="S93" i="14"/>
  <c r="S92" i="14"/>
  <c r="S96" i="14"/>
  <c r="S95" i="14"/>
  <c r="S88" i="14"/>
  <c r="S61" i="14"/>
  <c r="S100" i="14"/>
  <c r="S99" i="14"/>
  <c r="S107" i="14"/>
  <c r="S111" i="14"/>
  <c r="S115" i="14"/>
  <c r="S118" i="14"/>
  <c r="S124" i="14"/>
  <c r="S121" i="14"/>
  <c r="S128" i="14"/>
  <c r="S131" i="14"/>
  <c r="S134" i="14"/>
  <c r="S139" i="14"/>
  <c r="S105" i="14"/>
  <c r="S103" i="14"/>
  <c r="S220" i="14"/>
  <c r="S221" i="14"/>
  <c r="S11" i="15"/>
  <c r="S12" i="13"/>
  <c r="S11" i="13"/>
  <c r="S231" i="10"/>
  <c r="S233" i="10"/>
  <c r="T19" i="10"/>
  <c r="T18" i="10"/>
  <c r="T27" i="10"/>
  <c r="T13" i="10"/>
  <c r="T31" i="10"/>
  <c r="T30" i="10"/>
  <c r="T35" i="10"/>
  <c r="T39" i="10"/>
  <c r="T34" i="10"/>
  <c r="T12" i="10"/>
  <c r="T47" i="10"/>
  <c r="T46" i="10"/>
  <c r="T52" i="10"/>
  <c r="T51" i="10"/>
  <c r="T50" i="10"/>
  <c r="T11" i="10"/>
  <c r="T56" i="10"/>
  <c r="T55" i="10"/>
  <c r="T59" i="10"/>
  <c r="T65" i="10"/>
  <c r="T64" i="10"/>
  <c r="T62" i="10"/>
  <c r="T71" i="10"/>
  <c r="T82" i="10"/>
  <c r="T73" i="10"/>
  <c r="T70" i="10"/>
  <c r="T89" i="10"/>
  <c r="T93" i="10"/>
  <c r="T92" i="10"/>
  <c r="T96" i="10"/>
  <c r="T95" i="10"/>
  <c r="T88" i="10"/>
  <c r="T61" i="10"/>
  <c r="T100" i="10"/>
  <c r="T99" i="10"/>
  <c r="T107" i="10"/>
  <c r="T111" i="10"/>
  <c r="T115" i="10"/>
  <c r="T118" i="10"/>
  <c r="T124" i="10"/>
  <c r="T121" i="10"/>
  <c r="T128" i="10"/>
  <c r="T131" i="10"/>
  <c r="T134" i="10"/>
  <c r="T142" i="10"/>
  <c r="T139" i="10"/>
  <c r="T105" i="10"/>
  <c r="T149" i="10"/>
  <c r="T103" i="10"/>
  <c r="T228" i="10"/>
  <c r="T229" i="10"/>
  <c r="T19" i="14"/>
  <c r="T18" i="14"/>
  <c r="T27" i="14"/>
  <c r="T13" i="14"/>
  <c r="T31" i="14"/>
  <c r="T30" i="14"/>
  <c r="T35" i="14"/>
  <c r="T39" i="14"/>
  <c r="T34" i="14"/>
  <c r="T12" i="14"/>
  <c r="T47" i="14"/>
  <c r="T46" i="14"/>
  <c r="T52" i="14"/>
  <c r="T51" i="14"/>
  <c r="T50" i="14"/>
  <c r="T11" i="14"/>
  <c r="T56" i="14"/>
  <c r="T55" i="14"/>
  <c r="T59" i="14"/>
  <c r="T65" i="14"/>
  <c r="T64" i="14"/>
  <c r="T62" i="14"/>
  <c r="T71" i="14"/>
  <c r="T82" i="14"/>
  <c r="T73" i="14"/>
  <c r="T70" i="14"/>
  <c r="T89" i="14"/>
  <c r="T93" i="14"/>
  <c r="T92" i="14"/>
  <c r="T96" i="14"/>
  <c r="T95" i="14"/>
  <c r="T88" i="14"/>
  <c r="T61" i="14"/>
  <c r="T100" i="14"/>
  <c r="T99" i="14"/>
  <c r="T107" i="14"/>
  <c r="T111" i="14"/>
  <c r="T115" i="14"/>
  <c r="T118" i="14"/>
  <c r="T124" i="14"/>
  <c r="T121" i="14"/>
  <c r="T128" i="14"/>
  <c r="T131" i="14"/>
  <c r="T134" i="14"/>
  <c r="T139" i="14"/>
  <c r="T105" i="14"/>
  <c r="T103" i="14"/>
  <c r="T220" i="14"/>
  <c r="T221" i="14"/>
  <c r="T11" i="15"/>
  <c r="T12" i="13"/>
  <c r="T11" i="13"/>
  <c r="T231" i="10"/>
  <c r="T233" i="10"/>
  <c r="U19" i="10"/>
  <c r="U18" i="10"/>
  <c r="U27" i="10"/>
  <c r="U13" i="10"/>
  <c r="U31" i="10"/>
  <c r="U30" i="10"/>
  <c r="U35" i="10"/>
  <c r="U39" i="10"/>
  <c r="U34" i="10"/>
  <c r="U12" i="10"/>
  <c r="U47" i="10"/>
  <c r="U46" i="10"/>
  <c r="U52" i="10"/>
  <c r="U51" i="10"/>
  <c r="U50" i="10"/>
  <c r="U11" i="10"/>
  <c r="U56" i="10"/>
  <c r="U55" i="10"/>
  <c r="U59" i="10"/>
  <c r="U65" i="10"/>
  <c r="U64" i="10"/>
  <c r="U62" i="10"/>
  <c r="U71" i="10"/>
  <c r="U82" i="10"/>
  <c r="U73" i="10"/>
  <c r="U70" i="10"/>
  <c r="U89" i="10"/>
  <c r="U93" i="10"/>
  <c r="U92" i="10"/>
  <c r="U96" i="10"/>
  <c r="U95" i="10"/>
  <c r="U88" i="10"/>
  <c r="U61" i="10"/>
  <c r="U100" i="10"/>
  <c r="U99" i="10"/>
  <c r="U107" i="10"/>
  <c r="U111" i="10"/>
  <c r="U115" i="10"/>
  <c r="U118" i="10"/>
  <c r="U124" i="10"/>
  <c r="U121" i="10"/>
  <c r="U128" i="10"/>
  <c r="U131" i="10"/>
  <c r="U134" i="10"/>
  <c r="U142" i="10"/>
  <c r="U139" i="10"/>
  <c r="U105" i="10"/>
  <c r="U149" i="10"/>
  <c r="U103" i="10"/>
  <c r="U228" i="10"/>
  <c r="U229" i="10"/>
  <c r="U19" i="14"/>
  <c r="U18" i="14"/>
  <c r="U27" i="14"/>
  <c r="U13" i="14"/>
  <c r="U31" i="14"/>
  <c r="U30" i="14"/>
  <c r="U35" i="14"/>
  <c r="U39" i="14"/>
  <c r="U34" i="14"/>
  <c r="U12" i="14"/>
  <c r="U47" i="14"/>
  <c r="U46" i="14"/>
  <c r="U52" i="14"/>
  <c r="U51" i="14"/>
  <c r="U50" i="14"/>
  <c r="U11" i="14"/>
  <c r="U56" i="14"/>
  <c r="U55" i="14"/>
  <c r="U59" i="14"/>
  <c r="U65" i="14"/>
  <c r="U64" i="14"/>
  <c r="U62" i="14"/>
  <c r="U71" i="14"/>
  <c r="U82" i="14"/>
  <c r="U73" i="14"/>
  <c r="U70" i="14"/>
  <c r="U89" i="14"/>
  <c r="U93" i="14"/>
  <c r="U92" i="14"/>
  <c r="U96" i="14"/>
  <c r="U95" i="14"/>
  <c r="U88" i="14"/>
  <c r="U61" i="14"/>
  <c r="U100" i="14"/>
  <c r="U99" i="14"/>
  <c r="U107" i="14"/>
  <c r="U111" i="14"/>
  <c r="U115" i="14"/>
  <c r="U118" i="14"/>
  <c r="U124" i="14"/>
  <c r="U121" i="14"/>
  <c r="U128" i="14"/>
  <c r="U131" i="14"/>
  <c r="U134" i="14"/>
  <c r="U139" i="14"/>
  <c r="U105" i="14"/>
  <c r="U103" i="14"/>
  <c r="U220" i="14"/>
  <c r="U221" i="14"/>
  <c r="U11" i="15"/>
  <c r="U12" i="13"/>
  <c r="U11" i="13"/>
  <c r="U231" i="10"/>
  <c r="U233" i="10"/>
  <c r="V14" i="10"/>
  <c r="V15" i="10"/>
  <c r="V16" i="10"/>
  <c r="V17" i="10"/>
  <c r="V20" i="10"/>
  <c r="V21" i="10"/>
  <c r="V22" i="10"/>
  <c r="V23" i="10"/>
  <c r="V24" i="10"/>
  <c r="V25" i="10"/>
  <c r="V26" i="10"/>
  <c r="V19" i="10"/>
  <c r="V18" i="10"/>
  <c r="V28" i="10"/>
  <c r="V29" i="10"/>
  <c r="V27" i="10"/>
  <c r="V13" i="10"/>
  <c r="V32" i="10"/>
  <c r="V33" i="10"/>
  <c r="V31" i="10"/>
  <c r="V30" i="10"/>
  <c r="V36" i="10"/>
  <c r="V37" i="10"/>
  <c r="V38" i="10"/>
  <c r="V35" i="10"/>
  <c r="V40" i="10"/>
  <c r="V41" i="10"/>
  <c r="V42" i="10"/>
  <c r="V43" i="10"/>
  <c r="V44" i="10"/>
  <c r="V39" i="10"/>
  <c r="V34" i="10"/>
  <c r="V12" i="10"/>
  <c r="V48" i="10"/>
  <c r="V47" i="10"/>
  <c r="V46" i="10"/>
  <c r="V53" i="10"/>
  <c r="V52" i="10"/>
  <c r="V51" i="10"/>
  <c r="V50" i="10"/>
  <c r="V11" i="10"/>
  <c r="V57" i="10"/>
  <c r="V56" i="10"/>
  <c r="V55" i="10"/>
  <c r="V59" i="10"/>
  <c r="V63" i="10"/>
  <c r="V66" i="10"/>
  <c r="V67" i="10"/>
  <c r="V68" i="10"/>
  <c r="V65" i="10"/>
  <c r="V64" i="10"/>
  <c r="V62" i="10"/>
  <c r="V72" i="10"/>
  <c r="V71" i="10"/>
  <c r="V74" i="10"/>
  <c r="V75" i="10"/>
  <c r="V76" i="10"/>
  <c r="V77" i="10"/>
  <c r="V78" i="10"/>
  <c r="V79" i="10"/>
  <c r="V80" i="10"/>
  <c r="V81" i="10"/>
  <c r="V83" i="10"/>
  <c r="V84" i="10"/>
  <c r="V82" i="10"/>
  <c r="V85" i="10"/>
  <c r="V86" i="10"/>
  <c r="V73" i="10"/>
  <c r="V70" i="10"/>
  <c r="V90" i="10"/>
  <c r="V91" i="10"/>
  <c r="V89" i="10"/>
  <c r="V94" i="10"/>
  <c r="V93" i="10"/>
  <c r="V92" i="10"/>
  <c r="V97" i="10"/>
  <c r="V96" i="10"/>
  <c r="V95" i="10"/>
  <c r="V88" i="10"/>
  <c r="V61" i="10"/>
  <c r="V101" i="10"/>
  <c r="V100" i="10"/>
  <c r="V99" i="10"/>
  <c r="V108" i="10"/>
  <c r="V109" i="10"/>
  <c r="V107" i="10"/>
  <c r="V112" i="10"/>
  <c r="V113" i="10"/>
  <c r="V111" i="10"/>
  <c r="V116" i="10"/>
  <c r="V115" i="10"/>
  <c r="V119" i="10"/>
  <c r="V118" i="10"/>
  <c r="V122" i="10"/>
  <c r="V123" i="10"/>
  <c r="V125" i="10"/>
  <c r="V126" i="10"/>
  <c r="V124" i="10"/>
  <c r="V121" i="10"/>
  <c r="V129" i="10"/>
  <c r="V128" i="10"/>
  <c r="V132" i="10"/>
  <c r="V131" i="10"/>
  <c r="V135" i="10"/>
  <c r="V136" i="10"/>
  <c r="V137" i="10"/>
  <c r="V134" i="10"/>
  <c r="V140" i="10"/>
  <c r="V141" i="10"/>
  <c r="V143" i="10"/>
  <c r="V144" i="10"/>
  <c r="V145" i="10"/>
  <c r="V146" i="10"/>
  <c r="V147" i="10"/>
  <c r="V142" i="10"/>
  <c r="V139" i="10"/>
  <c r="V105" i="10"/>
  <c r="V150" i="10"/>
  <c r="V151" i="10"/>
  <c r="V152" i="10"/>
  <c r="V153" i="10"/>
  <c r="V154" i="10"/>
  <c r="V155" i="10"/>
  <c r="V156" i="10"/>
  <c r="V157" i="10"/>
  <c r="V158" i="10"/>
  <c r="V159" i="10"/>
  <c r="V160" i="10"/>
  <c r="V161" i="10"/>
  <c r="V162" i="10"/>
  <c r="V163" i="10"/>
  <c r="V164" i="10"/>
  <c r="V165" i="10"/>
  <c r="V166" i="10"/>
  <c r="V167" i="10"/>
  <c r="V168" i="10"/>
  <c r="V169" i="10"/>
  <c r="V170" i="10"/>
  <c r="V171" i="10"/>
  <c r="V172" i="10"/>
  <c r="V173" i="10"/>
  <c r="V174" i="10"/>
  <c r="V175" i="10"/>
  <c r="V176" i="10"/>
  <c r="V177" i="10"/>
  <c r="V178" i="10"/>
  <c r="V179" i="10"/>
  <c r="V180" i="10"/>
  <c r="V181" i="10"/>
  <c r="V182" i="10"/>
  <c r="V183" i="10"/>
  <c r="V184" i="10"/>
  <c r="V185" i="10"/>
  <c r="V186" i="10"/>
  <c r="V187" i="10"/>
  <c r="V188" i="10"/>
  <c r="V189" i="10"/>
  <c r="V190" i="10"/>
  <c r="V191" i="10"/>
  <c r="V192" i="10"/>
  <c r="V193" i="10"/>
  <c r="V194" i="10"/>
  <c r="V195" i="10"/>
  <c r="V196" i="10"/>
  <c r="V197" i="10"/>
  <c r="V198" i="10"/>
  <c r="V199" i="10"/>
  <c r="V200" i="10"/>
  <c r="V201" i="10"/>
  <c r="V202" i="10"/>
  <c r="V203" i="10"/>
  <c r="V204" i="10"/>
  <c r="V205" i="10"/>
  <c r="V206" i="10"/>
  <c r="V207" i="10"/>
  <c r="V208" i="10"/>
  <c r="V209" i="10"/>
  <c r="V210" i="10"/>
  <c r="V211" i="10"/>
  <c r="V212" i="10"/>
  <c r="V213" i="10"/>
  <c r="V214" i="10"/>
  <c r="V215" i="10"/>
  <c r="V216" i="10"/>
  <c r="V217" i="10"/>
  <c r="V218" i="10"/>
  <c r="V219" i="10"/>
  <c r="V220" i="10"/>
  <c r="V221" i="10"/>
  <c r="V222" i="10"/>
  <c r="V223" i="10"/>
  <c r="V224" i="10"/>
  <c r="V225" i="10"/>
  <c r="V226" i="10"/>
  <c r="V149" i="10"/>
  <c r="V103" i="10"/>
  <c r="V228" i="10"/>
  <c r="V229" i="10"/>
  <c r="V14" i="14"/>
  <c r="V15" i="14"/>
  <c r="V16" i="14"/>
  <c r="V17" i="14"/>
  <c r="V20" i="14"/>
  <c r="V21" i="14"/>
  <c r="V22" i="14"/>
  <c r="V23" i="14"/>
  <c r="V24" i="14"/>
  <c r="V25" i="14"/>
  <c r="V26" i="14"/>
  <c r="V19" i="14"/>
  <c r="V18" i="14"/>
  <c r="V28" i="14"/>
  <c r="V29" i="14"/>
  <c r="V27" i="14"/>
  <c r="V13" i="14"/>
  <c r="V32" i="14"/>
  <c r="V33" i="14"/>
  <c r="V31" i="14"/>
  <c r="V30" i="14"/>
  <c r="V36" i="14"/>
  <c r="V37" i="14"/>
  <c r="V38" i="14"/>
  <c r="V35" i="14"/>
  <c r="V40" i="14"/>
  <c r="V41" i="14"/>
  <c r="V42" i="14"/>
  <c r="V43" i="14"/>
  <c r="V44" i="14"/>
  <c r="V39" i="14"/>
  <c r="V34" i="14"/>
  <c r="V12" i="14"/>
  <c r="V48" i="14"/>
  <c r="V47" i="14"/>
  <c r="V46" i="14"/>
  <c r="V53" i="14"/>
  <c r="V52" i="14"/>
  <c r="V51" i="14"/>
  <c r="V50" i="14"/>
  <c r="V11" i="14"/>
  <c r="V57" i="14"/>
  <c r="V56" i="14"/>
  <c r="V55" i="14"/>
  <c r="V59" i="14"/>
  <c r="V63" i="14"/>
  <c r="V66" i="14"/>
  <c r="V67" i="14"/>
  <c r="V68" i="14"/>
  <c r="V65" i="14"/>
  <c r="V64" i="14"/>
  <c r="V62" i="14"/>
  <c r="V72" i="14"/>
  <c r="V71" i="14"/>
  <c r="V74" i="14"/>
  <c r="V75" i="14"/>
  <c r="V76" i="14"/>
  <c r="V77" i="14"/>
  <c r="V78" i="14"/>
  <c r="V79" i="14"/>
  <c r="V80" i="14"/>
  <c r="V81" i="14"/>
  <c r="V83" i="14"/>
  <c r="V84" i="14"/>
  <c r="V82" i="14"/>
  <c r="V85" i="14"/>
  <c r="V86" i="14"/>
  <c r="V73" i="14"/>
  <c r="V70" i="14"/>
  <c r="V90" i="14"/>
  <c r="V91" i="14"/>
  <c r="V89" i="14"/>
  <c r="V94" i="14"/>
  <c r="V93" i="14"/>
  <c r="V92" i="14"/>
  <c r="V97" i="14"/>
  <c r="V96" i="14"/>
  <c r="V95" i="14"/>
  <c r="V88" i="14"/>
  <c r="V61" i="14"/>
  <c r="V101" i="14"/>
  <c r="V100" i="14"/>
  <c r="V99" i="14"/>
  <c r="V108" i="14"/>
  <c r="V109" i="14"/>
  <c r="V107" i="14"/>
  <c r="V112" i="14"/>
  <c r="V113" i="14"/>
  <c r="V111" i="14"/>
  <c r="V116" i="14"/>
  <c r="V115" i="14"/>
  <c r="V119" i="14"/>
  <c r="V118" i="14"/>
  <c r="V122" i="14"/>
  <c r="V123" i="14"/>
  <c r="V125" i="14"/>
  <c r="V126" i="14"/>
  <c r="V124" i="14"/>
  <c r="V121" i="14"/>
  <c r="V129" i="14"/>
  <c r="V128" i="14"/>
  <c r="V132" i="14"/>
  <c r="V131" i="14"/>
  <c r="V135" i="14"/>
  <c r="V136" i="14"/>
  <c r="V137" i="14"/>
  <c r="V134" i="14"/>
  <c r="V140" i="14"/>
  <c r="V141" i="14"/>
  <c r="V139" i="14"/>
  <c r="V105" i="14"/>
  <c r="V103" i="14"/>
  <c r="V220" i="14"/>
  <c r="V221" i="14"/>
  <c r="V12" i="15"/>
  <c r="V13" i="15"/>
  <c r="V14" i="15"/>
  <c r="V15" i="15"/>
  <c r="V16" i="15"/>
  <c r="V17" i="15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11" i="15"/>
  <c r="V13" i="13"/>
  <c r="V14" i="13"/>
  <c r="V15" i="13"/>
  <c r="V16" i="13"/>
  <c r="V17" i="13"/>
  <c r="V12" i="13"/>
  <c r="V11" i="13"/>
  <c r="V231" i="10"/>
  <c r="V233" i="10"/>
  <c r="W19" i="10"/>
  <c r="W18" i="10"/>
  <c r="W27" i="10"/>
  <c r="W13" i="10"/>
  <c r="W31" i="10"/>
  <c r="W30" i="10"/>
  <c r="W35" i="10"/>
  <c r="W39" i="10"/>
  <c r="W34" i="10"/>
  <c r="W12" i="10"/>
  <c r="W47" i="10"/>
  <c r="W46" i="10"/>
  <c r="W52" i="10"/>
  <c r="W51" i="10"/>
  <c r="W50" i="10"/>
  <c r="W11" i="10"/>
  <c r="W56" i="10"/>
  <c r="W55" i="10"/>
  <c r="W59" i="10"/>
  <c r="W65" i="10"/>
  <c r="W64" i="10"/>
  <c r="W62" i="10"/>
  <c r="W71" i="10"/>
  <c r="W82" i="10"/>
  <c r="W73" i="10"/>
  <c r="W70" i="10"/>
  <c r="W89" i="10"/>
  <c r="W93" i="10"/>
  <c r="W92" i="10"/>
  <c r="W96" i="10"/>
  <c r="W95" i="10"/>
  <c r="W88" i="10"/>
  <c r="W61" i="10"/>
  <c r="W100" i="10"/>
  <c r="W99" i="10"/>
  <c r="W107" i="10"/>
  <c r="W111" i="10"/>
  <c r="W115" i="10"/>
  <c r="W118" i="10"/>
  <c r="W124" i="10"/>
  <c r="W121" i="10"/>
  <c r="W128" i="10"/>
  <c r="W131" i="10"/>
  <c r="W134" i="10"/>
  <c r="W142" i="10"/>
  <c r="W139" i="10"/>
  <c r="W105" i="10"/>
  <c r="W149" i="10"/>
  <c r="W103" i="10"/>
  <c r="W228" i="10"/>
  <c r="W229" i="10"/>
  <c r="W19" i="14"/>
  <c r="W18" i="14"/>
  <c r="W27" i="14"/>
  <c r="W13" i="14"/>
  <c r="W31" i="14"/>
  <c r="W30" i="14"/>
  <c r="W35" i="14"/>
  <c r="W39" i="14"/>
  <c r="W34" i="14"/>
  <c r="W12" i="14"/>
  <c r="W47" i="14"/>
  <c r="W46" i="14"/>
  <c r="W52" i="14"/>
  <c r="W51" i="14"/>
  <c r="W50" i="14"/>
  <c r="W11" i="14"/>
  <c r="W56" i="14"/>
  <c r="W55" i="14"/>
  <c r="W59" i="14"/>
  <c r="W65" i="14"/>
  <c r="W64" i="14"/>
  <c r="W62" i="14"/>
  <c r="W71" i="14"/>
  <c r="W82" i="14"/>
  <c r="W73" i="14"/>
  <c r="W70" i="14"/>
  <c r="W89" i="14"/>
  <c r="W93" i="14"/>
  <c r="W92" i="14"/>
  <c r="W96" i="14"/>
  <c r="W95" i="14"/>
  <c r="W88" i="14"/>
  <c r="W61" i="14"/>
  <c r="W100" i="14"/>
  <c r="W99" i="14"/>
  <c r="W107" i="14"/>
  <c r="W111" i="14"/>
  <c r="W115" i="14"/>
  <c r="W118" i="14"/>
  <c r="W124" i="14"/>
  <c r="W121" i="14"/>
  <c r="W128" i="14"/>
  <c r="W131" i="14"/>
  <c r="W134" i="14"/>
  <c r="W139" i="14"/>
  <c r="W105" i="14"/>
  <c r="W103" i="14"/>
  <c r="W220" i="14"/>
  <c r="W221" i="14"/>
  <c r="W11" i="15"/>
  <c r="W12" i="13"/>
  <c r="W11" i="13"/>
  <c r="W231" i="10"/>
  <c r="W233" i="10"/>
  <c r="X19" i="10"/>
  <c r="X18" i="10"/>
  <c r="X27" i="10"/>
  <c r="X13" i="10"/>
  <c r="X31" i="10"/>
  <c r="X30" i="10"/>
  <c r="X35" i="10"/>
  <c r="X39" i="10"/>
  <c r="X34" i="10"/>
  <c r="X12" i="10"/>
  <c r="X47" i="10"/>
  <c r="X46" i="10"/>
  <c r="X52" i="10"/>
  <c r="X51" i="10"/>
  <c r="X50" i="10"/>
  <c r="X11" i="10"/>
  <c r="X56" i="10"/>
  <c r="X55" i="10"/>
  <c r="X59" i="10"/>
  <c r="X65" i="10"/>
  <c r="X64" i="10"/>
  <c r="X62" i="10"/>
  <c r="X71" i="10"/>
  <c r="X82" i="10"/>
  <c r="X73" i="10"/>
  <c r="X70" i="10"/>
  <c r="X89" i="10"/>
  <c r="X93" i="10"/>
  <c r="X92" i="10"/>
  <c r="X96" i="10"/>
  <c r="X95" i="10"/>
  <c r="X88" i="10"/>
  <c r="X61" i="10"/>
  <c r="X100" i="10"/>
  <c r="X99" i="10"/>
  <c r="X107" i="10"/>
  <c r="X111" i="10"/>
  <c r="X115" i="10"/>
  <c r="X118" i="10"/>
  <c r="X124" i="10"/>
  <c r="X121" i="10"/>
  <c r="X128" i="10"/>
  <c r="X131" i="10"/>
  <c r="X134" i="10"/>
  <c r="X142" i="10"/>
  <c r="X139" i="10"/>
  <c r="X105" i="10"/>
  <c r="X149" i="10"/>
  <c r="X103" i="10"/>
  <c r="X228" i="10"/>
  <c r="X229" i="10"/>
  <c r="X19" i="14"/>
  <c r="X18" i="14"/>
  <c r="X27" i="14"/>
  <c r="X13" i="14"/>
  <c r="X31" i="14"/>
  <c r="X30" i="14"/>
  <c r="X35" i="14"/>
  <c r="X39" i="14"/>
  <c r="X34" i="14"/>
  <c r="X12" i="14"/>
  <c r="X47" i="14"/>
  <c r="X46" i="14"/>
  <c r="X52" i="14"/>
  <c r="X51" i="14"/>
  <c r="X50" i="14"/>
  <c r="X11" i="14"/>
  <c r="X56" i="14"/>
  <c r="X55" i="14"/>
  <c r="X59" i="14"/>
  <c r="X65" i="14"/>
  <c r="X64" i="14"/>
  <c r="X62" i="14"/>
  <c r="X71" i="14"/>
  <c r="X82" i="14"/>
  <c r="X73" i="14"/>
  <c r="X70" i="14"/>
  <c r="X89" i="14"/>
  <c r="X93" i="14"/>
  <c r="X92" i="14"/>
  <c r="X96" i="14"/>
  <c r="X95" i="14"/>
  <c r="X88" i="14"/>
  <c r="X61" i="14"/>
  <c r="X100" i="14"/>
  <c r="X99" i="14"/>
  <c r="X107" i="14"/>
  <c r="X111" i="14"/>
  <c r="X115" i="14"/>
  <c r="X118" i="14"/>
  <c r="X124" i="14"/>
  <c r="X121" i="14"/>
  <c r="X128" i="14"/>
  <c r="X131" i="14"/>
  <c r="X134" i="14"/>
  <c r="X139" i="14"/>
  <c r="X105" i="14"/>
  <c r="X103" i="14"/>
  <c r="X220" i="14"/>
  <c r="X221" i="14"/>
  <c r="X11" i="15"/>
  <c r="X12" i="13"/>
  <c r="X11" i="13"/>
  <c r="X231" i="10"/>
  <c r="X233" i="10"/>
  <c r="Y19" i="10"/>
  <c r="Y18" i="10"/>
  <c r="Y27" i="10"/>
  <c r="Y13" i="10"/>
  <c r="Y31" i="10"/>
  <c r="Y30" i="10"/>
  <c r="Y35" i="10"/>
  <c r="Y39" i="10"/>
  <c r="Y34" i="10"/>
  <c r="Y12" i="10"/>
  <c r="Y47" i="10"/>
  <c r="Y46" i="10"/>
  <c r="Y52" i="10"/>
  <c r="Y51" i="10"/>
  <c r="Y50" i="10"/>
  <c r="Y11" i="10"/>
  <c r="Y56" i="10"/>
  <c r="Y55" i="10"/>
  <c r="Y59" i="10"/>
  <c r="Y65" i="10"/>
  <c r="Y64" i="10"/>
  <c r="Y62" i="10"/>
  <c r="Y71" i="10"/>
  <c r="Y82" i="10"/>
  <c r="Y73" i="10"/>
  <c r="Y70" i="10"/>
  <c r="Y89" i="10"/>
  <c r="Y93" i="10"/>
  <c r="Y92" i="10"/>
  <c r="Y96" i="10"/>
  <c r="Y95" i="10"/>
  <c r="Y88" i="10"/>
  <c r="Y61" i="10"/>
  <c r="Y100" i="10"/>
  <c r="Y99" i="10"/>
  <c r="Y107" i="10"/>
  <c r="Y111" i="10"/>
  <c r="Y115" i="10"/>
  <c r="Y118" i="10"/>
  <c r="Y124" i="10"/>
  <c r="Y121" i="10"/>
  <c r="Y128" i="10"/>
  <c r="Y131" i="10"/>
  <c r="Y134" i="10"/>
  <c r="Y142" i="10"/>
  <c r="Y139" i="10"/>
  <c r="Y105" i="10"/>
  <c r="Y149" i="10"/>
  <c r="Y103" i="10"/>
  <c r="Y228" i="10"/>
  <c r="Y229" i="10"/>
  <c r="Y19" i="14"/>
  <c r="Y18" i="14"/>
  <c r="Y27" i="14"/>
  <c r="Y13" i="14"/>
  <c r="Y31" i="14"/>
  <c r="Y30" i="14"/>
  <c r="Y35" i="14"/>
  <c r="Y39" i="14"/>
  <c r="Y34" i="14"/>
  <c r="Y12" i="14"/>
  <c r="Y47" i="14"/>
  <c r="Y46" i="14"/>
  <c r="Y52" i="14"/>
  <c r="Y51" i="14"/>
  <c r="Y50" i="14"/>
  <c r="Y11" i="14"/>
  <c r="Y56" i="14"/>
  <c r="Y55" i="14"/>
  <c r="Y59" i="14"/>
  <c r="Y65" i="14"/>
  <c r="Y64" i="14"/>
  <c r="Y62" i="14"/>
  <c r="Y71" i="14"/>
  <c r="Y82" i="14"/>
  <c r="Y73" i="14"/>
  <c r="Y70" i="14"/>
  <c r="Y89" i="14"/>
  <c r="Y93" i="14"/>
  <c r="Y92" i="14"/>
  <c r="Y96" i="14"/>
  <c r="Y95" i="14"/>
  <c r="Y88" i="14"/>
  <c r="Y61" i="14"/>
  <c r="Y100" i="14"/>
  <c r="Y99" i="14"/>
  <c r="Y107" i="14"/>
  <c r="Y111" i="14"/>
  <c r="Y115" i="14"/>
  <c r="Y118" i="14"/>
  <c r="Y124" i="14"/>
  <c r="Y121" i="14"/>
  <c r="Y128" i="14"/>
  <c r="Y131" i="14"/>
  <c r="Y134" i="14"/>
  <c r="Y139" i="14"/>
  <c r="Y105" i="14"/>
  <c r="Y103" i="14"/>
  <c r="Y220" i="14"/>
  <c r="Y221" i="14"/>
  <c r="Y11" i="15"/>
  <c r="Y12" i="13"/>
  <c r="Y11" i="13"/>
  <c r="Y231" i="10"/>
  <c r="Y233" i="10"/>
  <c r="Z19" i="10"/>
  <c r="Z18" i="10"/>
  <c r="Z27" i="10"/>
  <c r="Z13" i="10"/>
  <c r="Z31" i="10"/>
  <c r="Z30" i="10"/>
  <c r="Z35" i="10"/>
  <c r="Z39" i="10"/>
  <c r="Z34" i="10"/>
  <c r="Z12" i="10"/>
  <c r="Z47" i="10"/>
  <c r="Z46" i="10"/>
  <c r="Z52" i="10"/>
  <c r="Z51" i="10"/>
  <c r="Z50" i="10"/>
  <c r="Z11" i="10"/>
  <c r="Z56" i="10"/>
  <c r="Z55" i="10"/>
  <c r="Z59" i="10"/>
  <c r="Z65" i="10"/>
  <c r="Z64" i="10"/>
  <c r="Z62" i="10"/>
  <c r="Z71" i="10"/>
  <c r="Z82" i="10"/>
  <c r="Z73" i="10"/>
  <c r="Z70" i="10"/>
  <c r="Z89" i="10"/>
  <c r="Z93" i="10"/>
  <c r="Z92" i="10"/>
  <c r="Z96" i="10"/>
  <c r="Z95" i="10"/>
  <c r="Z88" i="10"/>
  <c r="Z61" i="10"/>
  <c r="Z100" i="10"/>
  <c r="Z99" i="10"/>
  <c r="Z107" i="10"/>
  <c r="Z111" i="10"/>
  <c r="Z115" i="10"/>
  <c r="Z118" i="10"/>
  <c r="Z124" i="10"/>
  <c r="Z121" i="10"/>
  <c r="Z128" i="10"/>
  <c r="Z131" i="10"/>
  <c r="Z134" i="10"/>
  <c r="Z142" i="10"/>
  <c r="Z139" i="10"/>
  <c r="Z105" i="10"/>
  <c r="Z149" i="10"/>
  <c r="Z103" i="10"/>
  <c r="Z228" i="10"/>
  <c r="Z229" i="10"/>
  <c r="Z19" i="14"/>
  <c r="Z18" i="14"/>
  <c r="Z27" i="14"/>
  <c r="Z13" i="14"/>
  <c r="Z31" i="14"/>
  <c r="Z30" i="14"/>
  <c r="Z35" i="14"/>
  <c r="Z39" i="14"/>
  <c r="Z34" i="14"/>
  <c r="Z12" i="14"/>
  <c r="Z47" i="14"/>
  <c r="Z46" i="14"/>
  <c r="Z52" i="14"/>
  <c r="Z51" i="14"/>
  <c r="Z50" i="14"/>
  <c r="Z11" i="14"/>
  <c r="Z56" i="14"/>
  <c r="Z55" i="14"/>
  <c r="Z59" i="14"/>
  <c r="Z65" i="14"/>
  <c r="Z64" i="14"/>
  <c r="Z62" i="14"/>
  <c r="Z71" i="14"/>
  <c r="Z82" i="14"/>
  <c r="Z73" i="14"/>
  <c r="Z70" i="14"/>
  <c r="Z89" i="14"/>
  <c r="Z93" i="14"/>
  <c r="Z92" i="14"/>
  <c r="Z96" i="14"/>
  <c r="Z95" i="14"/>
  <c r="Z88" i="14"/>
  <c r="Z61" i="14"/>
  <c r="Z100" i="14"/>
  <c r="Z99" i="14"/>
  <c r="Z107" i="14"/>
  <c r="Z111" i="14"/>
  <c r="Z115" i="14"/>
  <c r="Z118" i="14"/>
  <c r="Z124" i="14"/>
  <c r="Z121" i="14"/>
  <c r="Z128" i="14"/>
  <c r="Z131" i="14"/>
  <c r="Z134" i="14"/>
  <c r="Z139" i="14"/>
  <c r="Z105" i="14"/>
  <c r="Z103" i="14"/>
  <c r="Z220" i="14"/>
  <c r="Z221" i="14"/>
  <c r="Z11" i="15"/>
  <c r="Z12" i="13"/>
  <c r="Z11" i="13"/>
  <c r="Z231" i="10"/>
  <c r="Z233" i="10"/>
  <c r="AA19" i="10"/>
  <c r="AA18" i="10"/>
  <c r="AA27" i="10"/>
  <c r="AA13" i="10"/>
  <c r="AA31" i="10"/>
  <c r="AA30" i="10"/>
  <c r="AA35" i="10"/>
  <c r="AA39" i="10"/>
  <c r="AA34" i="10"/>
  <c r="AA12" i="10"/>
  <c r="AA47" i="10"/>
  <c r="AA46" i="10"/>
  <c r="AA52" i="10"/>
  <c r="AA51" i="10"/>
  <c r="AA50" i="10"/>
  <c r="AA11" i="10"/>
  <c r="AA56" i="10"/>
  <c r="AA55" i="10"/>
  <c r="AA59" i="10"/>
  <c r="AA65" i="10"/>
  <c r="AA64" i="10"/>
  <c r="AA62" i="10"/>
  <c r="AA71" i="10"/>
  <c r="AA82" i="10"/>
  <c r="AA73" i="10"/>
  <c r="AA70" i="10"/>
  <c r="AA89" i="10"/>
  <c r="AA93" i="10"/>
  <c r="AA92" i="10"/>
  <c r="AA96" i="10"/>
  <c r="AA95" i="10"/>
  <c r="AA88" i="10"/>
  <c r="AA61" i="10"/>
  <c r="AA100" i="10"/>
  <c r="AA99" i="10"/>
  <c r="AA107" i="10"/>
  <c r="AA111" i="10"/>
  <c r="AA115" i="10"/>
  <c r="AA118" i="10"/>
  <c r="AA124" i="10"/>
  <c r="AA121" i="10"/>
  <c r="AA128" i="10"/>
  <c r="AA131" i="10"/>
  <c r="AA134" i="10"/>
  <c r="AA142" i="10"/>
  <c r="AA139" i="10"/>
  <c r="AA105" i="10"/>
  <c r="AA149" i="10"/>
  <c r="AA103" i="10"/>
  <c r="AA228" i="10"/>
  <c r="AA229" i="10"/>
  <c r="AA19" i="14"/>
  <c r="AA18" i="14"/>
  <c r="AA27" i="14"/>
  <c r="AA13" i="14"/>
  <c r="AA31" i="14"/>
  <c r="AA30" i="14"/>
  <c r="AA35" i="14"/>
  <c r="AA39" i="14"/>
  <c r="AA34" i="14"/>
  <c r="AA12" i="14"/>
  <c r="AA47" i="14"/>
  <c r="AA46" i="14"/>
  <c r="AA52" i="14"/>
  <c r="AA51" i="14"/>
  <c r="AA50" i="14"/>
  <c r="AA11" i="14"/>
  <c r="AA56" i="14"/>
  <c r="AA55" i="14"/>
  <c r="AA59" i="14"/>
  <c r="AA65" i="14"/>
  <c r="AA64" i="14"/>
  <c r="AA62" i="14"/>
  <c r="AA71" i="14"/>
  <c r="AA82" i="14"/>
  <c r="AA73" i="14"/>
  <c r="AA70" i="14"/>
  <c r="AA89" i="14"/>
  <c r="AA93" i="14"/>
  <c r="AA92" i="14"/>
  <c r="AA96" i="14"/>
  <c r="AA95" i="14"/>
  <c r="AA88" i="14"/>
  <c r="AA61" i="14"/>
  <c r="AA100" i="14"/>
  <c r="AA99" i="14"/>
  <c r="AA107" i="14"/>
  <c r="AA111" i="14"/>
  <c r="AA115" i="14"/>
  <c r="AA118" i="14"/>
  <c r="AA124" i="14"/>
  <c r="AA121" i="14"/>
  <c r="AA128" i="14"/>
  <c r="AA131" i="14"/>
  <c r="AA134" i="14"/>
  <c r="AA139" i="14"/>
  <c r="AA105" i="14"/>
  <c r="AA103" i="14"/>
  <c r="AA220" i="14"/>
  <c r="AA221" i="14"/>
  <c r="AA11" i="15"/>
  <c r="AA12" i="13"/>
  <c r="AA11" i="13"/>
  <c r="AA231" i="10"/>
  <c r="AA233" i="10"/>
  <c r="AB19" i="10"/>
  <c r="AB18" i="10"/>
  <c r="AB27" i="10"/>
  <c r="AB13" i="10"/>
  <c r="AB31" i="10"/>
  <c r="AB30" i="10"/>
  <c r="AB35" i="10"/>
  <c r="AB39" i="10"/>
  <c r="AB34" i="10"/>
  <c r="AB12" i="10"/>
  <c r="AB47" i="10"/>
  <c r="AB46" i="10"/>
  <c r="AB52" i="10"/>
  <c r="AB51" i="10"/>
  <c r="AB50" i="10"/>
  <c r="AB11" i="10"/>
  <c r="AB56" i="10"/>
  <c r="AB55" i="10"/>
  <c r="AB59" i="10"/>
  <c r="AB65" i="10"/>
  <c r="AB64" i="10"/>
  <c r="AB62" i="10"/>
  <c r="AB71" i="10"/>
  <c r="AB82" i="10"/>
  <c r="AB73" i="10"/>
  <c r="AB70" i="10"/>
  <c r="AB89" i="10"/>
  <c r="AB93" i="10"/>
  <c r="AB92" i="10"/>
  <c r="AB96" i="10"/>
  <c r="AB95" i="10"/>
  <c r="AB88" i="10"/>
  <c r="AB61" i="10"/>
  <c r="AB100" i="10"/>
  <c r="AB99" i="10"/>
  <c r="AB107" i="10"/>
  <c r="AB111" i="10"/>
  <c r="AB115" i="10"/>
  <c r="AB118" i="10"/>
  <c r="AB124" i="10"/>
  <c r="AB121" i="10"/>
  <c r="AB128" i="10"/>
  <c r="AB131" i="10"/>
  <c r="AB134" i="10"/>
  <c r="AB142" i="10"/>
  <c r="AB139" i="10"/>
  <c r="AB105" i="10"/>
  <c r="AB149" i="10"/>
  <c r="AB103" i="10"/>
  <c r="AB228" i="10"/>
  <c r="AB229" i="10"/>
  <c r="AB19" i="14"/>
  <c r="AB18" i="14"/>
  <c r="AB27" i="14"/>
  <c r="AB13" i="14"/>
  <c r="AB31" i="14"/>
  <c r="AB30" i="14"/>
  <c r="AB35" i="14"/>
  <c r="AB39" i="14"/>
  <c r="AB34" i="14"/>
  <c r="AB12" i="14"/>
  <c r="AB47" i="14"/>
  <c r="AB46" i="14"/>
  <c r="AB52" i="14"/>
  <c r="AB51" i="14"/>
  <c r="AB50" i="14"/>
  <c r="AB11" i="14"/>
  <c r="AB56" i="14"/>
  <c r="AB55" i="14"/>
  <c r="AB59" i="14"/>
  <c r="AB65" i="14"/>
  <c r="AB64" i="14"/>
  <c r="AB62" i="14"/>
  <c r="AB71" i="14"/>
  <c r="AB82" i="14"/>
  <c r="AB73" i="14"/>
  <c r="AB70" i="14"/>
  <c r="AB89" i="14"/>
  <c r="AB93" i="14"/>
  <c r="AB92" i="14"/>
  <c r="AB96" i="14"/>
  <c r="AB95" i="14"/>
  <c r="AB88" i="14"/>
  <c r="AB61" i="14"/>
  <c r="AB100" i="14"/>
  <c r="AB99" i="14"/>
  <c r="AB107" i="14"/>
  <c r="AB111" i="14"/>
  <c r="AB115" i="14"/>
  <c r="AB118" i="14"/>
  <c r="AB124" i="14"/>
  <c r="AB121" i="14"/>
  <c r="AB128" i="14"/>
  <c r="AB131" i="14"/>
  <c r="AB134" i="14"/>
  <c r="AB139" i="14"/>
  <c r="AB105" i="14"/>
  <c r="AB103" i="14"/>
  <c r="AB220" i="14"/>
  <c r="AB221" i="14"/>
  <c r="AB11" i="15"/>
  <c r="AB12" i="13"/>
  <c r="AB11" i="13"/>
  <c r="AB231" i="10"/>
  <c r="AB233" i="10"/>
  <c r="AC19" i="10"/>
  <c r="AC18" i="10"/>
  <c r="AC27" i="10"/>
  <c r="AC13" i="10"/>
  <c r="AC31" i="10"/>
  <c r="AC30" i="10"/>
  <c r="AC35" i="10"/>
  <c r="AC39" i="10"/>
  <c r="AC34" i="10"/>
  <c r="AC12" i="10"/>
  <c r="AC47" i="10"/>
  <c r="AC46" i="10"/>
  <c r="AC52" i="10"/>
  <c r="AC51" i="10"/>
  <c r="AC50" i="10"/>
  <c r="AC11" i="10"/>
  <c r="AC56" i="10"/>
  <c r="AC55" i="10"/>
  <c r="AC59" i="10"/>
  <c r="AC65" i="10"/>
  <c r="AC64" i="10"/>
  <c r="AC62" i="10"/>
  <c r="AC71" i="10"/>
  <c r="AC82" i="10"/>
  <c r="AC73" i="10"/>
  <c r="AC70" i="10"/>
  <c r="AC89" i="10"/>
  <c r="AC93" i="10"/>
  <c r="AC92" i="10"/>
  <c r="AC96" i="10"/>
  <c r="AC95" i="10"/>
  <c r="AC88" i="10"/>
  <c r="AC61" i="10"/>
  <c r="AC100" i="10"/>
  <c r="AC99" i="10"/>
  <c r="AC107" i="10"/>
  <c r="AC111" i="10"/>
  <c r="AC115" i="10"/>
  <c r="AC118" i="10"/>
  <c r="AC124" i="10"/>
  <c r="AC121" i="10"/>
  <c r="AC128" i="10"/>
  <c r="AC131" i="10"/>
  <c r="AC134" i="10"/>
  <c r="AC142" i="10"/>
  <c r="AC139" i="10"/>
  <c r="AC105" i="10"/>
  <c r="AC149" i="10"/>
  <c r="AC103" i="10"/>
  <c r="AC228" i="10"/>
  <c r="AC229" i="10"/>
  <c r="AC19" i="14"/>
  <c r="AC18" i="14"/>
  <c r="AC27" i="14"/>
  <c r="AC13" i="14"/>
  <c r="AC31" i="14"/>
  <c r="AC30" i="14"/>
  <c r="AC35" i="14"/>
  <c r="AC39" i="14"/>
  <c r="AC34" i="14"/>
  <c r="AC12" i="14"/>
  <c r="AC47" i="14"/>
  <c r="AC46" i="14"/>
  <c r="AC52" i="14"/>
  <c r="AC51" i="14"/>
  <c r="AC50" i="14"/>
  <c r="AC11" i="14"/>
  <c r="AC56" i="14"/>
  <c r="AC55" i="14"/>
  <c r="AC59" i="14"/>
  <c r="AC65" i="14"/>
  <c r="AC64" i="14"/>
  <c r="AC62" i="14"/>
  <c r="AC71" i="14"/>
  <c r="AC82" i="14"/>
  <c r="AC73" i="14"/>
  <c r="AC70" i="14"/>
  <c r="AC89" i="14"/>
  <c r="AC93" i="14"/>
  <c r="AC92" i="14"/>
  <c r="AC96" i="14"/>
  <c r="AC95" i="14"/>
  <c r="AC88" i="14"/>
  <c r="AC61" i="14"/>
  <c r="AC100" i="14"/>
  <c r="AC99" i="14"/>
  <c r="AC107" i="14"/>
  <c r="AC111" i="14"/>
  <c r="AC115" i="14"/>
  <c r="AC118" i="14"/>
  <c r="AC124" i="14"/>
  <c r="AC121" i="14"/>
  <c r="AC128" i="14"/>
  <c r="AC131" i="14"/>
  <c r="AC134" i="14"/>
  <c r="AC139" i="14"/>
  <c r="AC105" i="14"/>
  <c r="AC103" i="14"/>
  <c r="AC220" i="14"/>
  <c r="AC221" i="14"/>
  <c r="AC11" i="15"/>
  <c r="AC12" i="13"/>
  <c r="AC11" i="13"/>
  <c r="AC231" i="10"/>
  <c r="AC233" i="10"/>
  <c r="AD19" i="10"/>
  <c r="AD18" i="10"/>
  <c r="AD27" i="10"/>
  <c r="AD13" i="10"/>
  <c r="AD31" i="10"/>
  <c r="AD30" i="10"/>
  <c r="AD35" i="10"/>
  <c r="AD39" i="10"/>
  <c r="AD34" i="10"/>
  <c r="AD12" i="10"/>
  <c r="AD47" i="10"/>
  <c r="AD46" i="10"/>
  <c r="AD52" i="10"/>
  <c r="AD51" i="10"/>
  <c r="AD50" i="10"/>
  <c r="AD11" i="10"/>
  <c r="AD56" i="10"/>
  <c r="AD55" i="10"/>
  <c r="AD59" i="10"/>
  <c r="AD65" i="10"/>
  <c r="AD64" i="10"/>
  <c r="AD62" i="10"/>
  <c r="AD71" i="10"/>
  <c r="AD82" i="10"/>
  <c r="AD73" i="10"/>
  <c r="AD70" i="10"/>
  <c r="AD89" i="10"/>
  <c r="AD93" i="10"/>
  <c r="AD92" i="10"/>
  <c r="AD96" i="10"/>
  <c r="AD95" i="10"/>
  <c r="AD88" i="10"/>
  <c r="AD61" i="10"/>
  <c r="AD100" i="10"/>
  <c r="AD99" i="10"/>
  <c r="AD107" i="10"/>
  <c r="AD111" i="10"/>
  <c r="AD115" i="10"/>
  <c r="AD118" i="10"/>
  <c r="AD124" i="10"/>
  <c r="AD121" i="10"/>
  <c r="AD128" i="10"/>
  <c r="AD131" i="10"/>
  <c r="AD134" i="10"/>
  <c r="AD142" i="10"/>
  <c r="AD139" i="10"/>
  <c r="AD105" i="10"/>
  <c r="AD149" i="10"/>
  <c r="AD103" i="10"/>
  <c r="AD228" i="10"/>
  <c r="AD229" i="10"/>
  <c r="AD19" i="14"/>
  <c r="AD18" i="14"/>
  <c r="AD27" i="14"/>
  <c r="AD13" i="14"/>
  <c r="AD31" i="14"/>
  <c r="AD30" i="14"/>
  <c r="AD35" i="14"/>
  <c r="AD39" i="14"/>
  <c r="AD34" i="14"/>
  <c r="AD12" i="14"/>
  <c r="AD47" i="14"/>
  <c r="AD46" i="14"/>
  <c r="AD52" i="14"/>
  <c r="AD51" i="14"/>
  <c r="AD50" i="14"/>
  <c r="AD11" i="14"/>
  <c r="AD56" i="14"/>
  <c r="AD55" i="14"/>
  <c r="AD59" i="14"/>
  <c r="AD65" i="14"/>
  <c r="AD64" i="14"/>
  <c r="AD62" i="14"/>
  <c r="AD71" i="14"/>
  <c r="AD82" i="14"/>
  <c r="AD73" i="14"/>
  <c r="AD70" i="14"/>
  <c r="AD89" i="14"/>
  <c r="AD93" i="14"/>
  <c r="AD92" i="14"/>
  <c r="AD96" i="14"/>
  <c r="AD95" i="14"/>
  <c r="AD88" i="14"/>
  <c r="AD61" i="14"/>
  <c r="AD100" i="14"/>
  <c r="AD99" i="14"/>
  <c r="AD107" i="14"/>
  <c r="AD111" i="14"/>
  <c r="AD115" i="14"/>
  <c r="AD118" i="14"/>
  <c r="AD124" i="14"/>
  <c r="AD121" i="14"/>
  <c r="AD128" i="14"/>
  <c r="AD131" i="14"/>
  <c r="AD134" i="14"/>
  <c r="AD139" i="14"/>
  <c r="AD105" i="14"/>
  <c r="AD103" i="14"/>
  <c r="AD220" i="14"/>
  <c r="AD221" i="14"/>
  <c r="AD11" i="15"/>
  <c r="AD12" i="13"/>
  <c r="AD11" i="13"/>
  <c r="AD231" i="10"/>
  <c r="AD233" i="10"/>
  <c r="AE19" i="10"/>
  <c r="AE18" i="10"/>
  <c r="AE27" i="10"/>
  <c r="AE13" i="10"/>
  <c r="AE31" i="10"/>
  <c r="AE30" i="10"/>
  <c r="AE35" i="10"/>
  <c r="AE39" i="10"/>
  <c r="AE34" i="10"/>
  <c r="AE12" i="10"/>
  <c r="AE47" i="10"/>
  <c r="AE46" i="10"/>
  <c r="AE52" i="10"/>
  <c r="AE51" i="10"/>
  <c r="AE50" i="10"/>
  <c r="AE11" i="10"/>
  <c r="AE56" i="10"/>
  <c r="AE55" i="10"/>
  <c r="AE59" i="10"/>
  <c r="AE65" i="10"/>
  <c r="AE64" i="10"/>
  <c r="AE62" i="10"/>
  <c r="AE71" i="10"/>
  <c r="AE82" i="10"/>
  <c r="AE73" i="10"/>
  <c r="AE70" i="10"/>
  <c r="AE89" i="10"/>
  <c r="AE93" i="10"/>
  <c r="AE92" i="10"/>
  <c r="AE96" i="10"/>
  <c r="AE95" i="10"/>
  <c r="AE88" i="10"/>
  <c r="AE61" i="10"/>
  <c r="AE100" i="10"/>
  <c r="AE99" i="10"/>
  <c r="AE107" i="10"/>
  <c r="AE111" i="10"/>
  <c r="AE115" i="10"/>
  <c r="AE118" i="10"/>
  <c r="AE124" i="10"/>
  <c r="AE121" i="10"/>
  <c r="AE128" i="10"/>
  <c r="AE131" i="10"/>
  <c r="AE134" i="10"/>
  <c r="AE142" i="10"/>
  <c r="AE139" i="10"/>
  <c r="AE105" i="10"/>
  <c r="AE149" i="10"/>
  <c r="AE103" i="10"/>
  <c r="AE228" i="10"/>
  <c r="AE229" i="10"/>
  <c r="AE19" i="14"/>
  <c r="AE18" i="14"/>
  <c r="AE27" i="14"/>
  <c r="AE13" i="14"/>
  <c r="AE31" i="14"/>
  <c r="AE30" i="14"/>
  <c r="AE35" i="14"/>
  <c r="AE39" i="14"/>
  <c r="AE34" i="14"/>
  <c r="AE12" i="14"/>
  <c r="AE47" i="14"/>
  <c r="AE46" i="14"/>
  <c r="AE52" i="14"/>
  <c r="AE51" i="14"/>
  <c r="AE50" i="14"/>
  <c r="AE11" i="14"/>
  <c r="AE56" i="14"/>
  <c r="AE55" i="14"/>
  <c r="AE59" i="14"/>
  <c r="AE65" i="14"/>
  <c r="AE64" i="14"/>
  <c r="AE62" i="14"/>
  <c r="AE71" i="14"/>
  <c r="AE82" i="14"/>
  <c r="AE73" i="14"/>
  <c r="AE70" i="14"/>
  <c r="AE89" i="14"/>
  <c r="AE93" i="14"/>
  <c r="AE92" i="14"/>
  <c r="AE96" i="14"/>
  <c r="AE95" i="14"/>
  <c r="AE88" i="14"/>
  <c r="AE61" i="14"/>
  <c r="AE100" i="14"/>
  <c r="AE99" i="14"/>
  <c r="AE107" i="14"/>
  <c r="AE111" i="14"/>
  <c r="AE115" i="14"/>
  <c r="AE118" i="14"/>
  <c r="AE124" i="14"/>
  <c r="AE121" i="14"/>
  <c r="AE128" i="14"/>
  <c r="AE131" i="14"/>
  <c r="AE134" i="14"/>
  <c r="AE139" i="14"/>
  <c r="AE105" i="14"/>
  <c r="AE103" i="14"/>
  <c r="AE220" i="14"/>
  <c r="AE221" i="14"/>
  <c r="AE11" i="15"/>
  <c r="AE12" i="13"/>
  <c r="AE11" i="13"/>
  <c r="AE231" i="10"/>
  <c r="AE233" i="10"/>
  <c r="AF19" i="10"/>
  <c r="AF18" i="10"/>
  <c r="AF27" i="10"/>
  <c r="AF13" i="10"/>
  <c r="AF31" i="10"/>
  <c r="AF30" i="10"/>
  <c r="AF35" i="10"/>
  <c r="AF39" i="10"/>
  <c r="AF34" i="10"/>
  <c r="AF12" i="10"/>
  <c r="AF47" i="10"/>
  <c r="AF46" i="10"/>
  <c r="AF52" i="10"/>
  <c r="AF51" i="10"/>
  <c r="AF50" i="10"/>
  <c r="AF11" i="10"/>
  <c r="AF56" i="10"/>
  <c r="AF55" i="10"/>
  <c r="AF59" i="10"/>
  <c r="AF65" i="10"/>
  <c r="AF64" i="10"/>
  <c r="AF62" i="10"/>
  <c r="AF71" i="10"/>
  <c r="AF82" i="10"/>
  <c r="AF73" i="10"/>
  <c r="AF70" i="10"/>
  <c r="AF89" i="10"/>
  <c r="AF93" i="10"/>
  <c r="AF92" i="10"/>
  <c r="AF96" i="10"/>
  <c r="AF95" i="10"/>
  <c r="AF88" i="10"/>
  <c r="AF61" i="10"/>
  <c r="AF100" i="10"/>
  <c r="AF99" i="10"/>
  <c r="AF107" i="10"/>
  <c r="AF111" i="10"/>
  <c r="AF115" i="10"/>
  <c r="AF118" i="10"/>
  <c r="AF124" i="10"/>
  <c r="AF121" i="10"/>
  <c r="AF128" i="10"/>
  <c r="AF131" i="10"/>
  <c r="AF134" i="10"/>
  <c r="AF142" i="10"/>
  <c r="AF139" i="10"/>
  <c r="AF105" i="10"/>
  <c r="AF149" i="10"/>
  <c r="AF103" i="10"/>
  <c r="AF228" i="10"/>
  <c r="AF229" i="10"/>
  <c r="AF19" i="14"/>
  <c r="AF18" i="14"/>
  <c r="AF27" i="14"/>
  <c r="AF13" i="14"/>
  <c r="AF31" i="14"/>
  <c r="AF30" i="14"/>
  <c r="AF35" i="14"/>
  <c r="AF39" i="14"/>
  <c r="AF34" i="14"/>
  <c r="AF12" i="14"/>
  <c r="AF47" i="14"/>
  <c r="AF46" i="14"/>
  <c r="AF52" i="14"/>
  <c r="AF51" i="14"/>
  <c r="AF50" i="14"/>
  <c r="AF11" i="14"/>
  <c r="AF56" i="14"/>
  <c r="AF55" i="14"/>
  <c r="AF59" i="14"/>
  <c r="AF65" i="14"/>
  <c r="AF64" i="14"/>
  <c r="AF62" i="14"/>
  <c r="AF71" i="14"/>
  <c r="AF82" i="14"/>
  <c r="AF73" i="14"/>
  <c r="AF70" i="14"/>
  <c r="AF89" i="14"/>
  <c r="AF93" i="14"/>
  <c r="AF92" i="14"/>
  <c r="AF96" i="14"/>
  <c r="AF95" i="14"/>
  <c r="AF88" i="14"/>
  <c r="AF61" i="14"/>
  <c r="AF100" i="14"/>
  <c r="AF99" i="14"/>
  <c r="AF107" i="14"/>
  <c r="AF111" i="14"/>
  <c r="AF115" i="14"/>
  <c r="AF118" i="14"/>
  <c r="AF124" i="14"/>
  <c r="AF121" i="14"/>
  <c r="AF128" i="14"/>
  <c r="AF131" i="14"/>
  <c r="AF134" i="14"/>
  <c r="AF139" i="14"/>
  <c r="AF105" i="14"/>
  <c r="AF103" i="14"/>
  <c r="AF220" i="14"/>
  <c r="AF221" i="14"/>
  <c r="AF11" i="15"/>
  <c r="AF12" i="13"/>
  <c r="AF11" i="13"/>
  <c r="AF231" i="10"/>
  <c r="AF233" i="10"/>
  <c r="AG19" i="10"/>
  <c r="AG18" i="10"/>
  <c r="AG27" i="10"/>
  <c r="AG13" i="10"/>
  <c r="AG31" i="10"/>
  <c r="AG30" i="10"/>
  <c r="AG35" i="10"/>
  <c r="AG39" i="10"/>
  <c r="AG34" i="10"/>
  <c r="AG12" i="10"/>
  <c r="AG47" i="10"/>
  <c r="AG46" i="10"/>
  <c r="AG52" i="10"/>
  <c r="AG51" i="10"/>
  <c r="AG50" i="10"/>
  <c r="AG11" i="10"/>
  <c r="AG56" i="10"/>
  <c r="AG55" i="10"/>
  <c r="AG59" i="10"/>
  <c r="AG65" i="10"/>
  <c r="AG64" i="10"/>
  <c r="AG62" i="10"/>
  <c r="AG71" i="10"/>
  <c r="AG82" i="10"/>
  <c r="AG73" i="10"/>
  <c r="AG70" i="10"/>
  <c r="AG89" i="10"/>
  <c r="AG93" i="10"/>
  <c r="AG92" i="10"/>
  <c r="AG96" i="10"/>
  <c r="AG95" i="10"/>
  <c r="AG88" i="10"/>
  <c r="AG61" i="10"/>
  <c r="AG100" i="10"/>
  <c r="AG99" i="10"/>
  <c r="AG107" i="10"/>
  <c r="AG111" i="10"/>
  <c r="AG115" i="10"/>
  <c r="AG118" i="10"/>
  <c r="AG124" i="10"/>
  <c r="AG121" i="10"/>
  <c r="AG128" i="10"/>
  <c r="AG131" i="10"/>
  <c r="AG134" i="10"/>
  <c r="AG142" i="10"/>
  <c r="AG139" i="10"/>
  <c r="AG105" i="10"/>
  <c r="AG149" i="10"/>
  <c r="AG103" i="10"/>
  <c r="AG228" i="10"/>
  <c r="AG229" i="10"/>
  <c r="AG19" i="14"/>
  <c r="AG18" i="14"/>
  <c r="AG27" i="14"/>
  <c r="AG13" i="14"/>
  <c r="AG31" i="14"/>
  <c r="AG30" i="14"/>
  <c r="AG35" i="14"/>
  <c r="AG39" i="14"/>
  <c r="AG34" i="14"/>
  <c r="AG12" i="14"/>
  <c r="AG47" i="14"/>
  <c r="AG46" i="14"/>
  <c r="AG52" i="14"/>
  <c r="AG51" i="14"/>
  <c r="AG50" i="14"/>
  <c r="AG11" i="14"/>
  <c r="AG56" i="14"/>
  <c r="AG55" i="14"/>
  <c r="AG59" i="14"/>
  <c r="AG65" i="14"/>
  <c r="AG64" i="14"/>
  <c r="AG62" i="14"/>
  <c r="AG71" i="14"/>
  <c r="AG82" i="14"/>
  <c r="AG73" i="14"/>
  <c r="AG70" i="14"/>
  <c r="AG89" i="14"/>
  <c r="AG93" i="14"/>
  <c r="AG92" i="14"/>
  <c r="AG96" i="14"/>
  <c r="AG95" i="14"/>
  <c r="AG88" i="14"/>
  <c r="AG61" i="14"/>
  <c r="AG100" i="14"/>
  <c r="AG99" i="14"/>
  <c r="AG107" i="14"/>
  <c r="AG111" i="14"/>
  <c r="AG115" i="14"/>
  <c r="AG118" i="14"/>
  <c r="AG124" i="14"/>
  <c r="AG121" i="14"/>
  <c r="AG128" i="14"/>
  <c r="AG131" i="14"/>
  <c r="AG134" i="14"/>
  <c r="AG139" i="14"/>
  <c r="AG105" i="14"/>
  <c r="AG103" i="14"/>
  <c r="AG220" i="14"/>
  <c r="AG221" i="14"/>
  <c r="AG11" i="15"/>
  <c r="AG12" i="13"/>
  <c r="AG11" i="13"/>
  <c r="AG231" i="10"/>
  <c r="AG233" i="10"/>
  <c r="AH19" i="10"/>
  <c r="AH18" i="10"/>
  <c r="AH27" i="10"/>
  <c r="AH13" i="10"/>
  <c r="AH31" i="10"/>
  <c r="AH30" i="10"/>
  <c r="AH35" i="10"/>
  <c r="AH39" i="10"/>
  <c r="AH34" i="10"/>
  <c r="AH12" i="10"/>
  <c r="AH47" i="10"/>
  <c r="AH46" i="10"/>
  <c r="AH52" i="10"/>
  <c r="AH51" i="10"/>
  <c r="AH50" i="10"/>
  <c r="AH11" i="10"/>
  <c r="AH56" i="10"/>
  <c r="AH55" i="10"/>
  <c r="AH59" i="10"/>
  <c r="AH65" i="10"/>
  <c r="AH64" i="10"/>
  <c r="AH62" i="10"/>
  <c r="AH71" i="10"/>
  <c r="AH82" i="10"/>
  <c r="AH73" i="10"/>
  <c r="AH70" i="10"/>
  <c r="AH89" i="10"/>
  <c r="AH93" i="10"/>
  <c r="AH92" i="10"/>
  <c r="AH96" i="10"/>
  <c r="AH95" i="10"/>
  <c r="AH88" i="10"/>
  <c r="AH61" i="10"/>
  <c r="AH100" i="10"/>
  <c r="AH99" i="10"/>
  <c r="AH107" i="10"/>
  <c r="AH111" i="10"/>
  <c r="AH115" i="10"/>
  <c r="AH118" i="10"/>
  <c r="AH124" i="10"/>
  <c r="AH121" i="10"/>
  <c r="AH128" i="10"/>
  <c r="AH131" i="10"/>
  <c r="AH134" i="10"/>
  <c r="AH142" i="10"/>
  <c r="AH139" i="10"/>
  <c r="AH105" i="10"/>
  <c r="AH149" i="10"/>
  <c r="AH103" i="10"/>
  <c r="AH228" i="10"/>
  <c r="AH229" i="10"/>
  <c r="AH19" i="14"/>
  <c r="AH18" i="14"/>
  <c r="AH27" i="14"/>
  <c r="AH13" i="14"/>
  <c r="AH31" i="14"/>
  <c r="AH30" i="14"/>
  <c r="AH35" i="14"/>
  <c r="AH39" i="14"/>
  <c r="AH34" i="14"/>
  <c r="AH12" i="14"/>
  <c r="AH47" i="14"/>
  <c r="AH46" i="14"/>
  <c r="AH52" i="14"/>
  <c r="AH51" i="14"/>
  <c r="AH50" i="14"/>
  <c r="AH11" i="14"/>
  <c r="AH56" i="14"/>
  <c r="AH55" i="14"/>
  <c r="AH59" i="14"/>
  <c r="AH65" i="14"/>
  <c r="AH64" i="14"/>
  <c r="AH62" i="14"/>
  <c r="AH71" i="14"/>
  <c r="AH82" i="14"/>
  <c r="AH73" i="14"/>
  <c r="AH70" i="14"/>
  <c r="AH89" i="14"/>
  <c r="AH93" i="14"/>
  <c r="AH92" i="14"/>
  <c r="AH96" i="14"/>
  <c r="AH95" i="14"/>
  <c r="AH88" i="14"/>
  <c r="AH61" i="14"/>
  <c r="AH100" i="14"/>
  <c r="AH99" i="14"/>
  <c r="AH107" i="14"/>
  <c r="AH111" i="14"/>
  <c r="AH115" i="14"/>
  <c r="AH118" i="14"/>
  <c r="AH124" i="14"/>
  <c r="AH121" i="14"/>
  <c r="AH128" i="14"/>
  <c r="AH131" i="14"/>
  <c r="AH134" i="14"/>
  <c r="AH139" i="14"/>
  <c r="AH105" i="14"/>
  <c r="AH103" i="14"/>
  <c r="AH220" i="14"/>
  <c r="AH221" i="14"/>
  <c r="AH11" i="15"/>
  <c r="AH12" i="13"/>
  <c r="AH11" i="13"/>
  <c r="AH231" i="10"/>
  <c r="AH233" i="10"/>
  <c r="AI14" i="10"/>
  <c r="AI15" i="10"/>
  <c r="AI16" i="10"/>
  <c r="AI17" i="10"/>
  <c r="AI20" i="10"/>
  <c r="AI21" i="10"/>
  <c r="AI22" i="10"/>
  <c r="AI23" i="10"/>
  <c r="AI24" i="10"/>
  <c r="AI25" i="10"/>
  <c r="AI26" i="10"/>
  <c r="AI19" i="10"/>
  <c r="AI18" i="10"/>
  <c r="AI28" i="10"/>
  <c r="AI29" i="10"/>
  <c r="AI27" i="10"/>
  <c r="AI13" i="10"/>
  <c r="AI32" i="10"/>
  <c r="AI33" i="10"/>
  <c r="AI31" i="10"/>
  <c r="AI30" i="10"/>
  <c r="AI36" i="10"/>
  <c r="AI37" i="10"/>
  <c r="AI38" i="10"/>
  <c r="AI35" i="10"/>
  <c r="AI40" i="10"/>
  <c r="AI41" i="10"/>
  <c r="AI42" i="10"/>
  <c r="AI43" i="10"/>
  <c r="AI44" i="10"/>
  <c r="AI39" i="10"/>
  <c r="AI34" i="10"/>
  <c r="AI12" i="10"/>
  <c r="AI48" i="10"/>
  <c r="AI47" i="10"/>
  <c r="AI46" i="10"/>
  <c r="AI53" i="10"/>
  <c r="AI52" i="10"/>
  <c r="AI51" i="10"/>
  <c r="AI50" i="10"/>
  <c r="AI11" i="10"/>
  <c r="AI57" i="10"/>
  <c r="AI56" i="10"/>
  <c r="AI55" i="10"/>
  <c r="AI59" i="10"/>
  <c r="AI63" i="10"/>
  <c r="AI66" i="10"/>
  <c r="AI67" i="10"/>
  <c r="AI68" i="10"/>
  <c r="AI65" i="10"/>
  <c r="AI64" i="10"/>
  <c r="AI62" i="10"/>
  <c r="AI72" i="10"/>
  <c r="AI71" i="10"/>
  <c r="AI74" i="10"/>
  <c r="AI75" i="10"/>
  <c r="AI76" i="10"/>
  <c r="AI77" i="10"/>
  <c r="AI78" i="10"/>
  <c r="AI79" i="10"/>
  <c r="AI80" i="10"/>
  <c r="AI81" i="10"/>
  <c r="AI83" i="10"/>
  <c r="AI84" i="10"/>
  <c r="AI82" i="10"/>
  <c r="AI85" i="10"/>
  <c r="AI86" i="10"/>
  <c r="AI73" i="10"/>
  <c r="AI70" i="10"/>
  <c r="AI90" i="10"/>
  <c r="AI91" i="10"/>
  <c r="AI89" i="10"/>
  <c r="AI94" i="10"/>
  <c r="AI93" i="10"/>
  <c r="AI92" i="10"/>
  <c r="AI97" i="10"/>
  <c r="AI96" i="10"/>
  <c r="AI95" i="10"/>
  <c r="AI88" i="10"/>
  <c r="AI61" i="10"/>
  <c r="AI101" i="10"/>
  <c r="AI100" i="10"/>
  <c r="AI99" i="10"/>
  <c r="AI108" i="10"/>
  <c r="AI109" i="10"/>
  <c r="AI107" i="10"/>
  <c r="AI112" i="10"/>
  <c r="AI113" i="10"/>
  <c r="AI111" i="10"/>
  <c r="AI116" i="10"/>
  <c r="AI115" i="10"/>
  <c r="AI119" i="10"/>
  <c r="AI118" i="10"/>
  <c r="AI122" i="10"/>
  <c r="AI123" i="10"/>
  <c r="AI125" i="10"/>
  <c r="AI126" i="10"/>
  <c r="AI124" i="10"/>
  <c r="AI121" i="10"/>
  <c r="AI129" i="10"/>
  <c r="AI128" i="10"/>
  <c r="AI132" i="10"/>
  <c r="AI131" i="10"/>
  <c r="AI135" i="10"/>
  <c r="AI136" i="10"/>
  <c r="AI137" i="10"/>
  <c r="AI134" i="10"/>
  <c r="AI140" i="10"/>
  <c r="AI141" i="10"/>
  <c r="AI143" i="10"/>
  <c r="AI144" i="10"/>
  <c r="AI145" i="10"/>
  <c r="AI146" i="10"/>
  <c r="AI147" i="10"/>
  <c r="AI142" i="10"/>
  <c r="AI139" i="10"/>
  <c r="AI105" i="10"/>
  <c r="AI150" i="10"/>
  <c r="AI151" i="10"/>
  <c r="AI152" i="10"/>
  <c r="AI153" i="10"/>
  <c r="AI154" i="10"/>
  <c r="AI155" i="10"/>
  <c r="AI156" i="10"/>
  <c r="AI157" i="10"/>
  <c r="AI158" i="10"/>
  <c r="AI159" i="10"/>
  <c r="AI160" i="10"/>
  <c r="AI161" i="10"/>
  <c r="AI162" i="10"/>
  <c r="AI163" i="10"/>
  <c r="AI164" i="10"/>
  <c r="AI165" i="10"/>
  <c r="AI166" i="10"/>
  <c r="AI167" i="10"/>
  <c r="AI168" i="10"/>
  <c r="AI169" i="10"/>
  <c r="AI170" i="10"/>
  <c r="AI171" i="10"/>
  <c r="AI172" i="10"/>
  <c r="AI173" i="10"/>
  <c r="AI174" i="10"/>
  <c r="AI175" i="10"/>
  <c r="AI176" i="10"/>
  <c r="AI177" i="10"/>
  <c r="AI178" i="10"/>
  <c r="AI179" i="10"/>
  <c r="AI180" i="10"/>
  <c r="AI181" i="10"/>
  <c r="AI182" i="10"/>
  <c r="AI183" i="10"/>
  <c r="AI184" i="10"/>
  <c r="AI185" i="10"/>
  <c r="AI186" i="10"/>
  <c r="AI187" i="10"/>
  <c r="AI188" i="10"/>
  <c r="AI189" i="10"/>
  <c r="AI190" i="10"/>
  <c r="AI191" i="10"/>
  <c r="AI192" i="10"/>
  <c r="AI193" i="10"/>
  <c r="AI194" i="10"/>
  <c r="AI195" i="10"/>
  <c r="AI196" i="10"/>
  <c r="AI197" i="10"/>
  <c r="AI198" i="10"/>
  <c r="AI199" i="10"/>
  <c r="AI200" i="10"/>
  <c r="AI201" i="10"/>
  <c r="AI202" i="10"/>
  <c r="AI203" i="10"/>
  <c r="AI204" i="10"/>
  <c r="AI205" i="10"/>
  <c r="AI206" i="10"/>
  <c r="AI207" i="10"/>
  <c r="AI208" i="10"/>
  <c r="AI209" i="10"/>
  <c r="AI210" i="10"/>
  <c r="AI211" i="10"/>
  <c r="AI212" i="10"/>
  <c r="AI213" i="10"/>
  <c r="AI214" i="10"/>
  <c r="AI215" i="10"/>
  <c r="AI216" i="10"/>
  <c r="AI217" i="10"/>
  <c r="AI218" i="10"/>
  <c r="AI219" i="10"/>
  <c r="AI220" i="10"/>
  <c r="AI221" i="10"/>
  <c r="AI222" i="10"/>
  <c r="AI223" i="10"/>
  <c r="AI224" i="10"/>
  <c r="AI225" i="10"/>
  <c r="AI226" i="10"/>
  <c r="AI149" i="10"/>
  <c r="AI103" i="10"/>
  <c r="AI228" i="10"/>
  <c r="AI229" i="10"/>
  <c r="AI14" i="14"/>
  <c r="AI15" i="14"/>
  <c r="AI16" i="14"/>
  <c r="AI17" i="14"/>
  <c r="AI20" i="14"/>
  <c r="AI21" i="14"/>
  <c r="AI22" i="14"/>
  <c r="AI23" i="14"/>
  <c r="AI24" i="14"/>
  <c r="AI25" i="14"/>
  <c r="AI26" i="14"/>
  <c r="AI19" i="14"/>
  <c r="AI18" i="14"/>
  <c r="AI28" i="14"/>
  <c r="AI29" i="14"/>
  <c r="AI27" i="14"/>
  <c r="AI13" i="14"/>
  <c r="AI32" i="14"/>
  <c r="AI33" i="14"/>
  <c r="AI31" i="14"/>
  <c r="AI30" i="14"/>
  <c r="AI36" i="14"/>
  <c r="AI37" i="14"/>
  <c r="AI38" i="14"/>
  <c r="AI35" i="14"/>
  <c r="AI40" i="14"/>
  <c r="AI41" i="14"/>
  <c r="AI42" i="14"/>
  <c r="AI43" i="14"/>
  <c r="AI44" i="14"/>
  <c r="AI39" i="14"/>
  <c r="AI34" i="14"/>
  <c r="AI12" i="14"/>
  <c r="AI48" i="14"/>
  <c r="AI47" i="14"/>
  <c r="AI46" i="14"/>
  <c r="AI53" i="14"/>
  <c r="AI52" i="14"/>
  <c r="AI51" i="14"/>
  <c r="AI50" i="14"/>
  <c r="AI11" i="14"/>
  <c r="AI57" i="14"/>
  <c r="AI56" i="14"/>
  <c r="AI55" i="14"/>
  <c r="AI59" i="14"/>
  <c r="AI63" i="14"/>
  <c r="AI66" i="14"/>
  <c r="AI67" i="14"/>
  <c r="AI68" i="14"/>
  <c r="AI65" i="14"/>
  <c r="AI64" i="14"/>
  <c r="AI62" i="14"/>
  <c r="AI72" i="14"/>
  <c r="AI71" i="14"/>
  <c r="AI74" i="14"/>
  <c r="AI75" i="14"/>
  <c r="AI76" i="14"/>
  <c r="AI77" i="14"/>
  <c r="AI78" i="14"/>
  <c r="AI79" i="14"/>
  <c r="AI80" i="14"/>
  <c r="AI81" i="14"/>
  <c r="AI83" i="14"/>
  <c r="AI84" i="14"/>
  <c r="AI82" i="14"/>
  <c r="AI85" i="14"/>
  <c r="AI86" i="14"/>
  <c r="AI73" i="14"/>
  <c r="AI70" i="14"/>
  <c r="AI90" i="14"/>
  <c r="AI91" i="14"/>
  <c r="AI89" i="14"/>
  <c r="AI94" i="14"/>
  <c r="AI93" i="14"/>
  <c r="AI92" i="14"/>
  <c r="AI97" i="14"/>
  <c r="AI96" i="14"/>
  <c r="AI95" i="14"/>
  <c r="AI88" i="14"/>
  <c r="AI61" i="14"/>
  <c r="AI101" i="14"/>
  <c r="AI100" i="14"/>
  <c r="AI99" i="14"/>
  <c r="AI108" i="14"/>
  <c r="AI109" i="14"/>
  <c r="AI107" i="14"/>
  <c r="AI112" i="14"/>
  <c r="AI113" i="14"/>
  <c r="AI111" i="14"/>
  <c r="AI116" i="14"/>
  <c r="AI115" i="14"/>
  <c r="AI119" i="14"/>
  <c r="AI118" i="14"/>
  <c r="AI122" i="14"/>
  <c r="AI123" i="14"/>
  <c r="AI125" i="14"/>
  <c r="AI126" i="14"/>
  <c r="AI124" i="14"/>
  <c r="AI121" i="14"/>
  <c r="AI129" i="14"/>
  <c r="AI128" i="14"/>
  <c r="AI132" i="14"/>
  <c r="AI131" i="14"/>
  <c r="AI135" i="14"/>
  <c r="AI136" i="14"/>
  <c r="AI137" i="14"/>
  <c r="AI134" i="14"/>
  <c r="AI140" i="14"/>
  <c r="AI141" i="14"/>
  <c r="AI139" i="14"/>
  <c r="AI105" i="14"/>
  <c r="AI103" i="14"/>
  <c r="AI220" i="14"/>
  <c r="AI221" i="14"/>
  <c r="AI12" i="15"/>
  <c r="AI13" i="15"/>
  <c r="AI14" i="15"/>
  <c r="AI15" i="15"/>
  <c r="AI16" i="15"/>
  <c r="AI17" i="15"/>
  <c r="AI18" i="15"/>
  <c r="AI19" i="15"/>
  <c r="AI20" i="15"/>
  <c r="AI21" i="15"/>
  <c r="AI22" i="15"/>
  <c r="AI23" i="15"/>
  <c r="AI24" i="15"/>
  <c r="AI25" i="15"/>
  <c r="AI26" i="15"/>
  <c r="AI27" i="15"/>
  <c r="AI28" i="15"/>
  <c r="AI29" i="15"/>
  <c r="AI30" i="15"/>
  <c r="AI31" i="15"/>
  <c r="AI32" i="15"/>
  <c r="AI33" i="15"/>
  <c r="AI34" i="15"/>
  <c r="AI35" i="15"/>
  <c r="AI36" i="15"/>
  <c r="AI37" i="15"/>
  <c r="AI38" i="15"/>
  <c r="AI39" i="15"/>
  <c r="AI40" i="15"/>
  <c r="AI41" i="15"/>
  <c r="AI42" i="15"/>
  <c r="AI43" i="15"/>
  <c r="AI44" i="15"/>
  <c r="AI45" i="15"/>
  <c r="AI46" i="15"/>
  <c r="AI47" i="15"/>
  <c r="AI48" i="15"/>
  <c r="AI49" i="15"/>
  <c r="AI50" i="15"/>
  <c r="AI51" i="15"/>
  <c r="AI52" i="15"/>
  <c r="AI53" i="15"/>
  <c r="AI54" i="15"/>
  <c r="AI55" i="15"/>
  <c r="AI56" i="15"/>
  <c r="AI57" i="15"/>
  <c r="AI58" i="15"/>
  <c r="AI59" i="15"/>
  <c r="AI60" i="15"/>
  <c r="AI61" i="15"/>
  <c r="AI62" i="15"/>
  <c r="AI63" i="15"/>
  <c r="AI64" i="15"/>
  <c r="AI65" i="15"/>
  <c r="AI66" i="15"/>
  <c r="AI67" i="15"/>
  <c r="AI68" i="15"/>
  <c r="AI69" i="15"/>
  <c r="AI70" i="15"/>
  <c r="AI71" i="15"/>
  <c r="AI72" i="15"/>
  <c r="AI73" i="15"/>
  <c r="AI74" i="15"/>
  <c r="AI75" i="15"/>
  <c r="AI76" i="15"/>
  <c r="AI77" i="15"/>
  <c r="AI78" i="15"/>
  <c r="AI79" i="15"/>
  <c r="AI80" i="15"/>
  <c r="AI81" i="15"/>
  <c r="AI82" i="15"/>
  <c r="AI83" i="15"/>
  <c r="AI84" i="15"/>
  <c r="AI85" i="15"/>
  <c r="AI86" i="15"/>
  <c r="AI87" i="15"/>
  <c r="AI88" i="15"/>
  <c r="AI11" i="15"/>
  <c r="AI13" i="13"/>
  <c r="AI14" i="13"/>
  <c r="AI15" i="13"/>
  <c r="AI16" i="13"/>
  <c r="AI17" i="13"/>
  <c r="AI12" i="13"/>
  <c r="AI11" i="13"/>
  <c r="AI231" i="10"/>
  <c r="AI233" i="10"/>
  <c r="AJ19" i="10"/>
  <c r="AJ18" i="10"/>
  <c r="AJ27" i="10"/>
  <c r="AJ13" i="10"/>
  <c r="AJ31" i="10"/>
  <c r="AJ30" i="10"/>
  <c r="AJ35" i="10"/>
  <c r="AJ39" i="10"/>
  <c r="AJ34" i="10"/>
  <c r="AJ12" i="10"/>
  <c r="AJ47" i="10"/>
  <c r="AJ46" i="10"/>
  <c r="AJ52" i="10"/>
  <c r="AJ51" i="10"/>
  <c r="AJ50" i="10"/>
  <c r="AJ11" i="10"/>
  <c r="AJ56" i="10"/>
  <c r="AJ55" i="10"/>
  <c r="AJ59" i="10"/>
  <c r="AJ65" i="10"/>
  <c r="AJ64" i="10"/>
  <c r="AJ62" i="10"/>
  <c r="AJ71" i="10"/>
  <c r="AJ82" i="10"/>
  <c r="AJ73" i="10"/>
  <c r="AJ70" i="10"/>
  <c r="AJ89" i="10"/>
  <c r="AJ93" i="10"/>
  <c r="AJ92" i="10"/>
  <c r="AJ96" i="10"/>
  <c r="AJ95" i="10"/>
  <c r="AJ88" i="10"/>
  <c r="AJ61" i="10"/>
  <c r="AJ100" i="10"/>
  <c r="AJ99" i="10"/>
  <c r="AJ107" i="10"/>
  <c r="AJ111" i="10"/>
  <c r="AJ115" i="10"/>
  <c r="AJ118" i="10"/>
  <c r="AJ124" i="10"/>
  <c r="AJ121" i="10"/>
  <c r="AJ128" i="10"/>
  <c r="AJ131" i="10"/>
  <c r="AJ134" i="10"/>
  <c r="AJ142" i="10"/>
  <c r="AJ139" i="10"/>
  <c r="AJ105" i="10"/>
  <c r="AJ149" i="10"/>
  <c r="AJ103" i="10"/>
  <c r="AJ228" i="10"/>
  <c r="AJ229" i="10"/>
  <c r="AJ19" i="14"/>
  <c r="AJ18" i="14"/>
  <c r="AJ27" i="14"/>
  <c r="AJ13" i="14"/>
  <c r="AJ31" i="14"/>
  <c r="AJ30" i="14"/>
  <c r="AJ35" i="14"/>
  <c r="AJ39" i="14"/>
  <c r="AJ34" i="14"/>
  <c r="AJ12" i="14"/>
  <c r="AJ47" i="14"/>
  <c r="AJ46" i="14"/>
  <c r="AJ52" i="14"/>
  <c r="AJ51" i="14"/>
  <c r="AJ50" i="14"/>
  <c r="AJ11" i="14"/>
  <c r="AJ56" i="14"/>
  <c r="AJ55" i="14"/>
  <c r="AJ59" i="14"/>
  <c r="AJ65" i="14"/>
  <c r="AJ64" i="14"/>
  <c r="AJ62" i="14"/>
  <c r="AJ71" i="14"/>
  <c r="AJ82" i="14"/>
  <c r="AJ73" i="14"/>
  <c r="AJ70" i="14"/>
  <c r="AJ89" i="14"/>
  <c r="AJ93" i="14"/>
  <c r="AJ92" i="14"/>
  <c r="AJ96" i="14"/>
  <c r="AJ95" i="14"/>
  <c r="AJ88" i="14"/>
  <c r="AJ61" i="14"/>
  <c r="AJ100" i="14"/>
  <c r="AJ99" i="14"/>
  <c r="AJ107" i="14"/>
  <c r="AJ111" i="14"/>
  <c r="AJ115" i="14"/>
  <c r="AJ118" i="14"/>
  <c r="AJ124" i="14"/>
  <c r="AJ121" i="14"/>
  <c r="AJ128" i="14"/>
  <c r="AJ131" i="14"/>
  <c r="AJ134" i="14"/>
  <c r="AJ139" i="14"/>
  <c r="AJ105" i="14"/>
  <c r="AJ103" i="14"/>
  <c r="AJ220" i="14"/>
  <c r="AJ221" i="14"/>
  <c r="AJ11" i="15"/>
  <c r="AJ12" i="13"/>
  <c r="AJ11" i="13"/>
  <c r="AJ231" i="10"/>
  <c r="AJ233" i="10"/>
  <c r="AK19" i="10"/>
  <c r="AK18" i="10"/>
  <c r="AK27" i="10"/>
  <c r="AK13" i="10"/>
  <c r="AK31" i="10"/>
  <c r="AK30" i="10"/>
  <c r="AK35" i="10"/>
  <c r="AK39" i="10"/>
  <c r="AK34" i="10"/>
  <c r="AK12" i="10"/>
  <c r="AK47" i="10"/>
  <c r="AK46" i="10"/>
  <c r="AK52" i="10"/>
  <c r="AK51" i="10"/>
  <c r="AK50" i="10"/>
  <c r="AK11" i="10"/>
  <c r="AK56" i="10"/>
  <c r="AK55" i="10"/>
  <c r="AK59" i="10"/>
  <c r="AK65" i="10"/>
  <c r="AK64" i="10"/>
  <c r="AK62" i="10"/>
  <c r="AK71" i="10"/>
  <c r="AK82" i="10"/>
  <c r="AK73" i="10"/>
  <c r="AK70" i="10"/>
  <c r="AK89" i="10"/>
  <c r="AK93" i="10"/>
  <c r="AK92" i="10"/>
  <c r="AK96" i="10"/>
  <c r="AK95" i="10"/>
  <c r="AK88" i="10"/>
  <c r="AK61" i="10"/>
  <c r="AK100" i="10"/>
  <c r="AK99" i="10"/>
  <c r="AK107" i="10"/>
  <c r="AK111" i="10"/>
  <c r="AK115" i="10"/>
  <c r="AK118" i="10"/>
  <c r="AK124" i="10"/>
  <c r="AK121" i="10"/>
  <c r="AK128" i="10"/>
  <c r="AK131" i="10"/>
  <c r="AK134" i="10"/>
  <c r="AK142" i="10"/>
  <c r="AK139" i="10"/>
  <c r="AK105" i="10"/>
  <c r="AK149" i="10"/>
  <c r="AK103" i="10"/>
  <c r="AK228" i="10"/>
  <c r="AK229" i="10"/>
  <c r="AK19" i="14"/>
  <c r="AK18" i="14"/>
  <c r="AK27" i="14"/>
  <c r="AK13" i="14"/>
  <c r="AK31" i="14"/>
  <c r="AK30" i="14"/>
  <c r="AK35" i="14"/>
  <c r="AK39" i="14"/>
  <c r="AK34" i="14"/>
  <c r="AK12" i="14"/>
  <c r="AK47" i="14"/>
  <c r="AK46" i="14"/>
  <c r="AK52" i="14"/>
  <c r="AK51" i="14"/>
  <c r="AK50" i="14"/>
  <c r="AK11" i="14"/>
  <c r="AK56" i="14"/>
  <c r="AK55" i="14"/>
  <c r="AK59" i="14"/>
  <c r="AK65" i="14"/>
  <c r="AK64" i="14"/>
  <c r="AK62" i="14"/>
  <c r="AK71" i="14"/>
  <c r="AK82" i="14"/>
  <c r="AK73" i="14"/>
  <c r="AK70" i="14"/>
  <c r="AK89" i="14"/>
  <c r="AK93" i="14"/>
  <c r="AK92" i="14"/>
  <c r="AK96" i="14"/>
  <c r="AK95" i="14"/>
  <c r="AK88" i="14"/>
  <c r="AK61" i="14"/>
  <c r="AK100" i="14"/>
  <c r="AK99" i="14"/>
  <c r="AK107" i="14"/>
  <c r="AK111" i="14"/>
  <c r="AK115" i="14"/>
  <c r="AK118" i="14"/>
  <c r="AK124" i="14"/>
  <c r="AK121" i="14"/>
  <c r="AK128" i="14"/>
  <c r="AK131" i="14"/>
  <c r="AK134" i="14"/>
  <c r="AK139" i="14"/>
  <c r="AK105" i="14"/>
  <c r="AK103" i="14"/>
  <c r="AK220" i="14"/>
  <c r="AK221" i="14"/>
  <c r="AK11" i="15"/>
  <c r="AK12" i="13"/>
  <c r="AK11" i="13"/>
  <c r="AK231" i="10"/>
  <c r="AK233" i="10"/>
  <c r="AL19" i="10"/>
  <c r="AL18" i="10"/>
  <c r="AL27" i="10"/>
  <c r="AL13" i="10"/>
  <c r="AL31" i="10"/>
  <c r="AL30" i="10"/>
  <c r="AL35" i="10"/>
  <c r="AL39" i="10"/>
  <c r="AL34" i="10"/>
  <c r="AL12" i="10"/>
  <c r="AL47" i="10"/>
  <c r="AL46" i="10"/>
  <c r="AL52" i="10"/>
  <c r="AL51" i="10"/>
  <c r="AL50" i="10"/>
  <c r="AL11" i="10"/>
  <c r="AL56" i="10"/>
  <c r="AL55" i="10"/>
  <c r="AL59" i="10"/>
  <c r="AL65" i="10"/>
  <c r="AL64" i="10"/>
  <c r="AL62" i="10"/>
  <c r="AL71" i="10"/>
  <c r="AL82" i="10"/>
  <c r="AL73" i="10"/>
  <c r="AL70" i="10"/>
  <c r="AL89" i="10"/>
  <c r="AL93" i="10"/>
  <c r="AL92" i="10"/>
  <c r="AL96" i="10"/>
  <c r="AL95" i="10"/>
  <c r="AL88" i="10"/>
  <c r="AL61" i="10"/>
  <c r="AL100" i="10"/>
  <c r="AL99" i="10"/>
  <c r="AL107" i="10"/>
  <c r="AL111" i="10"/>
  <c r="AL115" i="10"/>
  <c r="AL118" i="10"/>
  <c r="AL124" i="10"/>
  <c r="AL121" i="10"/>
  <c r="AL128" i="10"/>
  <c r="AL131" i="10"/>
  <c r="AL134" i="10"/>
  <c r="AL142" i="10"/>
  <c r="AL139" i="10"/>
  <c r="AL105" i="10"/>
  <c r="AL149" i="10"/>
  <c r="AL103" i="10"/>
  <c r="AL228" i="10"/>
  <c r="AL229" i="10"/>
  <c r="AL19" i="14"/>
  <c r="AL18" i="14"/>
  <c r="AL27" i="14"/>
  <c r="AL13" i="14"/>
  <c r="AL31" i="14"/>
  <c r="AL30" i="14"/>
  <c r="AL35" i="14"/>
  <c r="AL39" i="14"/>
  <c r="AL34" i="14"/>
  <c r="AL12" i="14"/>
  <c r="AL47" i="14"/>
  <c r="AL46" i="14"/>
  <c r="AL52" i="14"/>
  <c r="AL51" i="14"/>
  <c r="AL50" i="14"/>
  <c r="AL11" i="14"/>
  <c r="AL56" i="14"/>
  <c r="AL55" i="14"/>
  <c r="AL59" i="14"/>
  <c r="AL65" i="14"/>
  <c r="AL64" i="14"/>
  <c r="AL62" i="14"/>
  <c r="AL71" i="14"/>
  <c r="AL82" i="14"/>
  <c r="AL73" i="14"/>
  <c r="AL70" i="14"/>
  <c r="AL89" i="14"/>
  <c r="AL93" i="14"/>
  <c r="AL92" i="14"/>
  <c r="AL96" i="14"/>
  <c r="AL95" i="14"/>
  <c r="AL88" i="14"/>
  <c r="AL61" i="14"/>
  <c r="AL100" i="14"/>
  <c r="AL99" i="14"/>
  <c r="AL107" i="14"/>
  <c r="AL111" i="14"/>
  <c r="AL115" i="14"/>
  <c r="AL118" i="14"/>
  <c r="AL124" i="14"/>
  <c r="AL121" i="14"/>
  <c r="AL128" i="14"/>
  <c r="AL131" i="14"/>
  <c r="AL134" i="14"/>
  <c r="AL139" i="14"/>
  <c r="AL105" i="14"/>
  <c r="AL103" i="14"/>
  <c r="AL220" i="14"/>
  <c r="AL221" i="14"/>
  <c r="AL11" i="15"/>
  <c r="AL12" i="13"/>
  <c r="AL11" i="13"/>
  <c r="AL231" i="10"/>
  <c r="AL233" i="10"/>
  <c r="AM19" i="10"/>
  <c r="AM18" i="10"/>
  <c r="AM27" i="10"/>
  <c r="AM13" i="10"/>
  <c r="AM31" i="10"/>
  <c r="AM30" i="10"/>
  <c r="AM35" i="10"/>
  <c r="AM39" i="10"/>
  <c r="AM34" i="10"/>
  <c r="AM12" i="10"/>
  <c r="AM47" i="10"/>
  <c r="AM46" i="10"/>
  <c r="AM52" i="10"/>
  <c r="AM51" i="10"/>
  <c r="AM50" i="10"/>
  <c r="AM11" i="10"/>
  <c r="AM56" i="10"/>
  <c r="AM55" i="10"/>
  <c r="AM59" i="10"/>
  <c r="AM65" i="10"/>
  <c r="AM64" i="10"/>
  <c r="AM62" i="10"/>
  <c r="AM71" i="10"/>
  <c r="AM82" i="10"/>
  <c r="AM73" i="10"/>
  <c r="AM70" i="10"/>
  <c r="AM89" i="10"/>
  <c r="AM93" i="10"/>
  <c r="AM92" i="10"/>
  <c r="AM96" i="10"/>
  <c r="AM95" i="10"/>
  <c r="AM88" i="10"/>
  <c r="AM61" i="10"/>
  <c r="AM100" i="10"/>
  <c r="AM99" i="10"/>
  <c r="AM107" i="10"/>
  <c r="AM111" i="10"/>
  <c r="AM115" i="10"/>
  <c r="AM118" i="10"/>
  <c r="AM124" i="10"/>
  <c r="AM121" i="10"/>
  <c r="AM128" i="10"/>
  <c r="AM131" i="10"/>
  <c r="AM134" i="10"/>
  <c r="AM142" i="10"/>
  <c r="AM139" i="10"/>
  <c r="AM105" i="10"/>
  <c r="AM149" i="10"/>
  <c r="AM103" i="10"/>
  <c r="AM228" i="10"/>
  <c r="AM229" i="10"/>
  <c r="AM19" i="14"/>
  <c r="AM18" i="14"/>
  <c r="AM27" i="14"/>
  <c r="AM13" i="14"/>
  <c r="AM31" i="14"/>
  <c r="AM30" i="14"/>
  <c r="AM35" i="14"/>
  <c r="AM39" i="14"/>
  <c r="AM34" i="14"/>
  <c r="AM12" i="14"/>
  <c r="AM47" i="14"/>
  <c r="AM46" i="14"/>
  <c r="AM52" i="14"/>
  <c r="AM51" i="14"/>
  <c r="AM50" i="14"/>
  <c r="AM11" i="14"/>
  <c r="AM56" i="14"/>
  <c r="AM55" i="14"/>
  <c r="AM59" i="14"/>
  <c r="AM65" i="14"/>
  <c r="AM64" i="14"/>
  <c r="AM62" i="14"/>
  <c r="AM71" i="14"/>
  <c r="AM82" i="14"/>
  <c r="AM73" i="14"/>
  <c r="AM70" i="14"/>
  <c r="AM89" i="14"/>
  <c r="AM93" i="14"/>
  <c r="AM92" i="14"/>
  <c r="AM96" i="14"/>
  <c r="AM95" i="14"/>
  <c r="AM88" i="14"/>
  <c r="AM61" i="14"/>
  <c r="AM100" i="14"/>
  <c r="AM99" i="14"/>
  <c r="AM107" i="14"/>
  <c r="AM111" i="14"/>
  <c r="AM115" i="14"/>
  <c r="AM118" i="14"/>
  <c r="AM124" i="14"/>
  <c r="AM121" i="14"/>
  <c r="AM128" i="14"/>
  <c r="AM131" i="14"/>
  <c r="AM134" i="14"/>
  <c r="AM139" i="14"/>
  <c r="AM105" i="14"/>
  <c r="AM103" i="14"/>
  <c r="AM220" i="14"/>
  <c r="AM221" i="14"/>
  <c r="AM11" i="15"/>
  <c r="AM12" i="13"/>
  <c r="AM11" i="13"/>
  <c r="AM231" i="10"/>
  <c r="AM233" i="10"/>
  <c r="AN19" i="10"/>
  <c r="AN18" i="10"/>
  <c r="AN27" i="10"/>
  <c r="AN13" i="10"/>
  <c r="AN31" i="10"/>
  <c r="AN30" i="10"/>
  <c r="AN35" i="10"/>
  <c r="AN39" i="10"/>
  <c r="AN34" i="10"/>
  <c r="AN12" i="10"/>
  <c r="AN47" i="10"/>
  <c r="AN46" i="10"/>
  <c r="AN52" i="10"/>
  <c r="AN51" i="10"/>
  <c r="AN50" i="10"/>
  <c r="AN11" i="10"/>
  <c r="AN56" i="10"/>
  <c r="AN55" i="10"/>
  <c r="AN59" i="10"/>
  <c r="AN65" i="10"/>
  <c r="AN64" i="10"/>
  <c r="AN62" i="10"/>
  <c r="AN71" i="10"/>
  <c r="AN82" i="10"/>
  <c r="AN73" i="10"/>
  <c r="AN70" i="10"/>
  <c r="AN89" i="10"/>
  <c r="AN93" i="10"/>
  <c r="AN92" i="10"/>
  <c r="AN96" i="10"/>
  <c r="AN95" i="10"/>
  <c r="AN88" i="10"/>
  <c r="AN61" i="10"/>
  <c r="AN100" i="10"/>
  <c r="AN99" i="10"/>
  <c r="AN107" i="10"/>
  <c r="AN111" i="10"/>
  <c r="AN115" i="10"/>
  <c r="AN118" i="10"/>
  <c r="AN124" i="10"/>
  <c r="AN121" i="10"/>
  <c r="AN128" i="10"/>
  <c r="AN131" i="10"/>
  <c r="AN134" i="10"/>
  <c r="AN142" i="10"/>
  <c r="AN139" i="10"/>
  <c r="AN105" i="10"/>
  <c r="AN149" i="10"/>
  <c r="AN103" i="10"/>
  <c r="AN228" i="10"/>
  <c r="AN229" i="10"/>
  <c r="AN19" i="14"/>
  <c r="AN18" i="14"/>
  <c r="AN27" i="14"/>
  <c r="AN13" i="14"/>
  <c r="AN31" i="14"/>
  <c r="AN30" i="14"/>
  <c r="AN35" i="14"/>
  <c r="AN39" i="14"/>
  <c r="AN34" i="14"/>
  <c r="AN12" i="14"/>
  <c r="AN47" i="14"/>
  <c r="AN46" i="14"/>
  <c r="AN52" i="14"/>
  <c r="AN51" i="14"/>
  <c r="AN50" i="14"/>
  <c r="AN11" i="14"/>
  <c r="AN56" i="14"/>
  <c r="AN55" i="14"/>
  <c r="AN59" i="14"/>
  <c r="AN65" i="14"/>
  <c r="AN64" i="14"/>
  <c r="AN62" i="14"/>
  <c r="AN71" i="14"/>
  <c r="AN82" i="14"/>
  <c r="AN73" i="14"/>
  <c r="AN70" i="14"/>
  <c r="AN89" i="14"/>
  <c r="AN93" i="14"/>
  <c r="AN92" i="14"/>
  <c r="AN96" i="14"/>
  <c r="AN95" i="14"/>
  <c r="AN88" i="14"/>
  <c r="AN61" i="14"/>
  <c r="AN100" i="14"/>
  <c r="AN99" i="14"/>
  <c r="AN107" i="14"/>
  <c r="AN111" i="14"/>
  <c r="AN115" i="14"/>
  <c r="AN118" i="14"/>
  <c r="AN124" i="14"/>
  <c r="AN121" i="14"/>
  <c r="AN128" i="14"/>
  <c r="AN131" i="14"/>
  <c r="AN134" i="14"/>
  <c r="AN139" i="14"/>
  <c r="AN105" i="14"/>
  <c r="AN103" i="14"/>
  <c r="AN220" i="14"/>
  <c r="AN221" i="14"/>
  <c r="AN11" i="15"/>
  <c r="AN12" i="13"/>
  <c r="AN11" i="13"/>
  <c r="AN231" i="10"/>
  <c r="AN233" i="10"/>
  <c r="AO19" i="10"/>
  <c r="AO18" i="10"/>
  <c r="AO27" i="10"/>
  <c r="AO13" i="10"/>
  <c r="AO31" i="10"/>
  <c r="AO30" i="10"/>
  <c r="AO35" i="10"/>
  <c r="AO39" i="10"/>
  <c r="AO34" i="10"/>
  <c r="AO12" i="10"/>
  <c r="AO47" i="10"/>
  <c r="AO46" i="10"/>
  <c r="AO52" i="10"/>
  <c r="AO51" i="10"/>
  <c r="AO50" i="10"/>
  <c r="AO11" i="10"/>
  <c r="AO56" i="10"/>
  <c r="AO55" i="10"/>
  <c r="AO59" i="10"/>
  <c r="AO65" i="10"/>
  <c r="AO64" i="10"/>
  <c r="AO62" i="10"/>
  <c r="AO71" i="10"/>
  <c r="AO82" i="10"/>
  <c r="AO73" i="10"/>
  <c r="AO70" i="10"/>
  <c r="AO89" i="10"/>
  <c r="AO93" i="10"/>
  <c r="AO92" i="10"/>
  <c r="AO96" i="10"/>
  <c r="AO95" i="10"/>
  <c r="AO88" i="10"/>
  <c r="AO61" i="10"/>
  <c r="AO100" i="10"/>
  <c r="AO99" i="10"/>
  <c r="AO107" i="10"/>
  <c r="AO111" i="10"/>
  <c r="AO115" i="10"/>
  <c r="AO118" i="10"/>
  <c r="AO124" i="10"/>
  <c r="AO121" i="10"/>
  <c r="AO128" i="10"/>
  <c r="AO131" i="10"/>
  <c r="AO134" i="10"/>
  <c r="AO142" i="10"/>
  <c r="AO139" i="10"/>
  <c r="AO105" i="10"/>
  <c r="AO149" i="10"/>
  <c r="AO103" i="10"/>
  <c r="AO228" i="10"/>
  <c r="AO229" i="10"/>
  <c r="AO19" i="14"/>
  <c r="AO18" i="14"/>
  <c r="AO27" i="14"/>
  <c r="AO13" i="14"/>
  <c r="AO31" i="14"/>
  <c r="AO30" i="14"/>
  <c r="AO35" i="14"/>
  <c r="AO39" i="14"/>
  <c r="AO34" i="14"/>
  <c r="AO12" i="14"/>
  <c r="AO47" i="14"/>
  <c r="AO46" i="14"/>
  <c r="AO52" i="14"/>
  <c r="AO51" i="14"/>
  <c r="AO50" i="14"/>
  <c r="AO11" i="14"/>
  <c r="AO56" i="14"/>
  <c r="AO55" i="14"/>
  <c r="AO59" i="14"/>
  <c r="AO65" i="14"/>
  <c r="AO64" i="14"/>
  <c r="AO62" i="14"/>
  <c r="AO71" i="14"/>
  <c r="AO82" i="14"/>
  <c r="AO73" i="14"/>
  <c r="AO70" i="14"/>
  <c r="AO89" i="14"/>
  <c r="AO93" i="14"/>
  <c r="AO92" i="14"/>
  <c r="AO96" i="14"/>
  <c r="AO95" i="14"/>
  <c r="AO88" i="14"/>
  <c r="AO61" i="14"/>
  <c r="AO100" i="14"/>
  <c r="AO99" i="14"/>
  <c r="AO107" i="14"/>
  <c r="AO111" i="14"/>
  <c r="AO115" i="14"/>
  <c r="AO118" i="14"/>
  <c r="AO124" i="14"/>
  <c r="AO121" i="14"/>
  <c r="AO128" i="14"/>
  <c r="AO131" i="14"/>
  <c r="AO134" i="14"/>
  <c r="AO139" i="14"/>
  <c r="AO105" i="14"/>
  <c r="AO103" i="14"/>
  <c r="AO220" i="14"/>
  <c r="AO221" i="14"/>
  <c r="AO11" i="15"/>
  <c r="AO12" i="13"/>
  <c r="AO11" i="13"/>
  <c r="AO231" i="10"/>
  <c r="AO233" i="10"/>
  <c r="AP19" i="10"/>
  <c r="AP18" i="10"/>
  <c r="AP27" i="10"/>
  <c r="AP13" i="10"/>
  <c r="AP31" i="10"/>
  <c r="AP30" i="10"/>
  <c r="AP35" i="10"/>
  <c r="AP39" i="10"/>
  <c r="AP34" i="10"/>
  <c r="AP12" i="10"/>
  <c r="AP47" i="10"/>
  <c r="AP46" i="10"/>
  <c r="AP52" i="10"/>
  <c r="AP51" i="10"/>
  <c r="AP50" i="10"/>
  <c r="AP11" i="10"/>
  <c r="AP56" i="10"/>
  <c r="AP55" i="10"/>
  <c r="AP59" i="10"/>
  <c r="AP65" i="10"/>
  <c r="AP64" i="10"/>
  <c r="AP62" i="10"/>
  <c r="AP71" i="10"/>
  <c r="AP82" i="10"/>
  <c r="AP73" i="10"/>
  <c r="AP70" i="10"/>
  <c r="AP89" i="10"/>
  <c r="AP93" i="10"/>
  <c r="AP92" i="10"/>
  <c r="AP96" i="10"/>
  <c r="AP95" i="10"/>
  <c r="AP88" i="10"/>
  <c r="AP61" i="10"/>
  <c r="AP100" i="10"/>
  <c r="AP99" i="10"/>
  <c r="AP107" i="10"/>
  <c r="AP111" i="10"/>
  <c r="AP115" i="10"/>
  <c r="AP118" i="10"/>
  <c r="AP124" i="10"/>
  <c r="AP121" i="10"/>
  <c r="AP128" i="10"/>
  <c r="AP131" i="10"/>
  <c r="AP134" i="10"/>
  <c r="AP142" i="10"/>
  <c r="AP139" i="10"/>
  <c r="AP105" i="10"/>
  <c r="AP149" i="10"/>
  <c r="AP103" i="10"/>
  <c r="AP228" i="10"/>
  <c r="AP229" i="10"/>
  <c r="AP19" i="14"/>
  <c r="AP18" i="14"/>
  <c r="AP27" i="14"/>
  <c r="AP13" i="14"/>
  <c r="AP31" i="14"/>
  <c r="AP30" i="14"/>
  <c r="AP35" i="14"/>
  <c r="AP39" i="14"/>
  <c r="AP34" i="14"/>
  <c r="AP12" i="14"/>
  <c r="AP47" i="14"/>
  <c r="AP46" i="14"/>
  <c r="AP52" i="14"/>
  <c r="AP51" i="14"/>
  <c r="AP50" i="14"/>
  <c r="AP11" i="14"/>
  <c r="AP56" i="14"/>
  <c r="AP55" i="14"/>
  <c r="AP59" i="14"/>
  <c r="AP65" i="14"/>
  <c r="AP64" i="14"/>
  <c r="AP62" i="14"/>
  <c r="AP71" i="14"/>
  <c r="AP82" i="14"/>
  <c r="AP73" i="14"/>
  <c r="AP70" i="14"/>
  <c r="AP89" i="14"/>
  <c r="AP93" i="14"/>
  <c r="AP92" i="14"/>
  <c r="AP96" i="14"/>
  <c r="AP95" i="14"/>
  <c r="AP88" i="14"/>
  <c r="AP61" i="14"/>
  <c r="AP100" i="14"/>
  <c r="AP99" i="14"/>
  <c r="AP107" i="14"/>
  <c r="AP111" i="14"/>
  <c r="AP115" i="14"/>
  <c r="AP118" i="14"/>
  <c r="AP124" i="14"/>
  <c r="AP121" i="14"/>
  <c r="AP128" i="14"/>
  <c r="AP131" i="14"/>
  <c r="AP134" i="14"/>
  <c r="AP139" i="14"/>
  <c r="AP105" i="14"/>
  <c r="AP103" i="14"/>
  <c r="AP220" i="14"/>
  <c r="AP221" i="14"/>
  <c r="AP11" i="15"/>
  <c r="AP12" i="13"/>
  <c r="AP11" i="13"/>
  <c r="AP231" i="10"/>
  <c r="AP233" i="10"/>
  <c r="AQ19" i="10"/>
  <c r="AQ18" i="10"/>
  <c r="AQ27" i="10"/>
  <c r="AQ13" i="10"/>
  <c r="AQ31" i="10"/>
  <c r="AQ30" i="10"/>
  <c r="AQ35" i="10"/>
  <c r="AQ39" i="10"/>
  <c r="AQ34" i="10"/>
  <c r="AQ12" i="10"/>
  <c r="AQ47" i="10"/>
  <c r="AQ46" i="10"/>
  <c r="AQ52" i="10"/>
  <c r="AQ51" i="10"/>
  <c r="AQ50" i="10"/>
  <c r="AQ11" i="10"/>
  <c r="AQ56" i="10"/>
  <c r="AQ55" i="10"/>
  <c r="AQ59" i="10"/>
  <c r="AQ65" i="10"/>
  <c r="AQ64" i="10"/>
  <c r="AQ62" i="10"/>
  <c r="AQ71" i="10"/>
  <c r="AQ82" i="10"/>
  <c r="AQ73" i="10"/>
  <c r="AQ70" i="10"/>
  <c r="AQ89" i="10"/>
  <c r="AQ93" i="10"/>
  <c r="AQ92" i="10"/>
  <c r="AQ96" i="10"/>
  <c r="AQ95" i="10"/>
  <c r="AQ88" i="10"/>
  <c r="AQ61" i="10"/>
  <c r="AQ100" i="10"/>
  <c r="AQ99" i="10"/>
  <c r="AQ107" i="10"/>
  <c r="AQ111" i="10"/>
  <c r="AQ115" i="10"/>
  <c r="AQ118" i="10"/>
  <c r="AQ124" i="10"/>
  <c r="AQ121" i="10"/>
  <c r="AQ128" i="10"/>
  <c r="AQ131" i="10"/>
  <c r="AQ134" i="10"/>
  <c r="AQ142" i="10"/>
  <c r="AQ139" i="10"/>
  <c r="AQ105" i="10"/>
  <c r="AQ149" i="10"/>
  <c r="AQ103" i="10"/>
  <c r="AQ228" i="10"/>
  <c r="AQ229" i="10"/>
  <c r="AQ19" i="14"/>
  <c r="AQ18" i="14"/>
  <c r="AQ27" i="14"/>
  <c r="AQ13" i="14"/>
  <c r="AQ31" i="14"/>
  <c r="AQ30" i="14"/>
  <c r="AQ35" i="14"/>
  <c r="AQ39" i="14"/>
  <c r="AQ34" i="14"/>
  <c r="AQ12" i="14"/>
  <c r="AQ47" i="14"/>
  <c r="AQ46" i="14"/>
  <c r="AQ52" i="14"/>
  <c r="AQ51" i="14"/>
  <c r="AQ50" i="14"/>
  <c r="AQ11" i="14"/>
  <c r="AQ56" i="14"/>
  <c r="AQ55" i="14"/>
  <c r="AQ59" i="14"/>
  <c r="AQ65" i="14"/>
  <c r="AQ64" i="14"/>
  <c r="AQ62" i="14"/>
  <c r="AQ71" i="14"/>
  <c r="AQ82" i="14"/>
  <c r="AQ73" i="14"/>
  <c r="AQ70" i="14"/>
  <c r="AQ89" i="14"/>
  <c r="AQ93" i="14"/>
  <c r="AQ92" i="14"/>
  <c r="AQ96" i="14"/>
  <c r="AQ95" i="14"/>
  <c r="AQ88" i="14"/>
  <c r="AQ61" i="14"/>
  <c r="AQ100" i="14"/>
  <c r="AQ99" i="14"/>
  <c r="AQ107" i="14"/>
  <c r="AQ111" i="14"/>
  <c r="AQ115" i="14"/>
  <c r="AQ118" i="14"/>
  <c r="AQ124" i="14"/>
  <c r="AQ121" i="14"/>
  <c r="AQ128" i="14"/>
  <c r="AQ131" i="14"/>
  <c r="AQ134" i="14"/>
  <c r="AQ139" i="14"/>
  <c r="AQ105" i="14"/>
  <c r="AQ103" i="14"/>
  <c r="AQ220" i="14"/>
  <c r="AQ221" i="14"/>
  <c r="AQ11" i="15"/>
  <c r="AQ12" i="13"/>
  <c r="AQ11" i="13"/>
  <c r="AQ231" i="10"/>
  <c r="AQ233" i="10"/>
  <c r="AR19" i="10"/>
  <c r="AR18" i="10"/>
  <c r="AR27" i="10"/>
  <c r="AR13" i="10"/>
  <c r="AR31" i="10"/>
  <c r="AR30" i="10"/>
  <c r="AR35" i="10"/>
  <c r="AR39" i="10"/>
  <c r="AR34" i="10"/>
  <c r="AR12" i="10"/>
  <c r="AR47" i="10"/>
  <c r="AR46" i="10"/>
  <c r="AR52" i="10"/>
  <c r="AR51" i="10"/>
  <c r="AR50" i="10"/>
  <c r="AR11" i="10"/>
  <c r="AR56" i="10"/>
  <c r="AR55" i="10"/>
  <c r="AR59" i="10"/>
  <c r="AR65" i="10"/>
  <c r="AR64" i="10"/>
  <c r="AR62" i="10"/>
  <c r="AR71" i="10"/>
  <c r="AR82" i="10"/>
  <c r="AR73" i="10"/>
  <c r="AR70" i="10"/>
  <c r="AR89" i="10"/>
  <c r="AR93" i="10"/>
  <c r="AR92" i="10"/>
  <c r="AR96" i="10"/>
  <c r="AR95" i="10"/>
  <c r="AR88" i="10"/>
  <c r="AR61" i="10"/>
  <c r="AR100" i="10"/>
  <c r="AR99" i="10"/>
  <c r="AR107" i="10"/>
  <c r="AR111" i="10"/>
  <c r="AR115" i="10"/>
  <c r="AR118" i="10"/>
  <c r="AR124" i="10"/>
  <c r="AR121" i="10"/>
  <c r="AR128" i="10"/>
  <c r="AR131" i="10"/>
  <c r="AR134" i="10"/>
  <c r="AR142" i="10"/>
  <c r="AR139" i="10"/>
  <c r="AR105" i="10"/>
  <c r="AR149" i="10"/>
  <c r="AR103" i="10"/>
  <c r="AR228" i="10"/>
  <c r="AR229" i="10"/>
  <c r="AR19" i="14"/>
  <c r="AR18" i="14"/>
  <c r="AR27" i="14"/>
  <c r="AR13" i="14"/>
  <c r="AR31" i="14"/>
  <c r="AR30" i="14"/>
  <c r="AR35" i="14"/>
  <c r="AR39" i="14"/>
  <c r="AR34" i="14"/>
  <c r="AR12" i="14"/>
  <c r="AR47" i="14"/>
  <c r="AR46" i="14"/>
  <c r="AR52" i="14"/>
  <c r="AR51" i="14"/>
  <c r="AR50" i="14"/>
  <c r="AR11" i="14"/>
  <c r="AR56" i="14"/>
  <c r="AR55" i="14"/>
  <c r="AR59" i="14"/>
  <c r="AR65" i="14"/>
  <c r="AR64" i="14"/>
  <c r="AR62" i="14"/>
  <c r="AR71" i="14"/>
  <c r="AR82" i="14"/>
  <c r="AR73" i="14"/>
  <c r="AR70" i="14"/>
  <c r="AR89" i="14"/>
  <c r="AR93" i="14"/>
  <c r="AR92" i="14"/>
  <c r="AR96" i="14"/>
  <c r="AR95" i="14"/>
  <c r="AR88" i="14"/>
  <c r="AR61" i="14"/>
  <c r="AR100" i="14"/>
  <c r="AR99" i="14"/>
  <c r="AR107" i="14"/>
  <c r="AR111" i="14"/>
  <c r="AR115" i="14"/>
  <c r="AR118" i="14"/>
  <c r="AR124" i="14"/>
  <c r="AR121" i="14"/>
  <c r="AR128" i="14"/>
  <c r="AR131" i="14"/>
  <c r="AR134" i="14"/>
  <c r="AR139" i="14"/>
  <c r="AR105" i="14"/>
  <c r="AR103" i="14"/>
  <c r="AR220" i="14"/>
  <c r="AR221" i="14"/>
  <c r="AR11" i="15"/>
  <c r="AR12" i="13"/>
  <c r="AR11" i="13"/>
  <c r="AR231" i="10"/>
  <c r="AR233" i="10"/>
  <c r="AS19" i="10"/>
  <c r="AS18" i="10"/>
  <c r="AS27" i="10"/>
  <c r="AS13" i="10"/>
  <c r="AS31" i="10"/>
  <c r="AS30" i="10"/>
  <c r="AS35" i="10"/>
  <c r="AS39" i="10"/>
  <c r="AS34" i="10"/>
  <c r="AS12" i="10"/>
  <c r="AS47" i="10"/>
  <c r="AS46" i="10"/>
  <c r="AS52" i="10"/>
  <c r="AS51" i="10"/>
  <c r="AS50" i="10"/>
  <c r="AS11" i="10"/>
  <c r="AS56" i="10"/>
  <c r="AS55" i="10"/>
  <c r="AS59" i="10"/>
  <c r="AS65" i="10"/>
  <c r="AS64" i="10"/>
  <c r="AS62" i="10"/>
  <c r="AS71" i="10"/>
  <c r="AS82" i="10"/>
  <c r="AS73" i="10"/>
  <c r="AS70" i="10"/>
  <c r="AS89" i="10"/>
  <c r="AS93" i="10"/>
  <c r="AS92" i="10"/>
  <c r="AS96" i="10"/>
  <c r="AS95" i="10"/>
  <c r="AS88" i="10"/>
  <c r="AS61" i="10"/>
  <c r="AS100" i="10"/>
  <c r="AS99" i="10"/>
  <c r="AS107" i="10"/>
  <c r="AS111" i="10"/>
  <c r="AS115" i="10"/>
  <c r="AS118" i="10"/>
  <c r="AS124" i="10"/>
  <c r="AS121" i="10"/>
  <c r="AS128" i="10"/>
  <c r="AS131" i="10"/>
  <c r="AS134" i="10"/>
  <c r="AS142" i="10"/>
  <c r="AS139" i="10"/>
  <c r="AS105" i="10"/>
  <c r="AS149" i="10"/>
  <c r="AS103" i="10"/>
  <c r="AS228" i="10"/>
  <c r="AS229" i="10"/>
  <c r="AS19" i="14"/>
  <c r="AS18" i="14"/>
  <c r="AS27" i="14"/>
  <c r="AS13" i="14"/>
  <c r="AS31" i="14"/>
  <c r="AS30" i="14"/>
  <c r="AS35" i="14"/>
  <c r="AS39" i="14"/>
  <c r="AS34" i="14"/>
  <c r="AS12" i="14"/>
  <c r="AS47" i="14"/>
  <c r="AS46" i="14"/>
  <c r="AS52" i="14"/>
  <c r="AS51" i="14"/>
  <c r="AS50" i="14"/>
  <c r="AS11" i="14"/>
  <c r="AS56" i="14"/>
  <c r="AS55" i="14"/>
  <c r="AS59" i="14"/>
  <c r="AS65" i="14"/>
  <c r="AS64" i="14"/>
  <c r="AS62" i="14"/>
  <c r="AS71" i="14"/>
  <c r="AS82" i="14"/>
  <c r="AS73" i="14"/>
  <c r="AS70" i="14"/>
  <c r="AS89" i="14"/>
  <c r="AS93" i="14"/>
  <c r="AS92" i="14"/>
  <c r="AS96" i="14"/>
  <c r="AS95" i="14"/>
  <c r="AS88" i="14"/>
  <c r="AS61" i="14"/>
  <c r="AS100" i="14"/>
  <c r="AS99" i="14"/>
  <c r="AS107" i="14"/>
  <c r="AS111" i="14"/>
  <c r="AS115" i="14"/>
  <c r="AS118" i="14"/>
  <c r="AS124" i="14"/>
  <c r="AS121" i="14"/>
  <c r="AS128" i="14"/>
  <c r="AS131" i="14"/>
  <c r="AS134" i="14"/>
  <c r="AS139" i="14"/>
  <c r="AS105" i="14"/>
  <c r="AS103" i="14"/>
  <c r="AS220" i="14"/>
  <c r="AS221" i="14"/>
  <c r="AS11" i="15"/>
  <c r="AS12" i="13"/>
  <c r="AS11" i="13"/>
  <c r="AS231" i="10"/>
  <c r="AS233" i="10"/>
  <c r="AT19" i="10"/>
  <c r="AT18" i="10"/>
  <c r="AT27" i="10"/>
  <c r="AT13" i="10"/>
  <c r="AT31" i="10"/>
  <c r="AT30" i="10"/>
  <c r="AT35" i="10"/>
  <c r="AT39" i="10"/>
  <c r="AT34" i="10"/>
  <c r="AT12" i="10"/>
  <c r="AT47" i="10"/>
  <c r="AT46" i="10"/>
  <c r="AT52" i="10"/>
  <c r="AT51" i="10"/>
  <c r="AT50" i="10"/>
  <c r="AT11" i="10"/>
  <c r="AT56" i="10"/>
  <c r="AT55" i="10"/>
  <c r="AT59" i="10"/>
  <c r="AT65" i="10"/>
  <c r="AT64" i="10"/>
  <c r="AT62" i="10"/>
  <c r="AT71" i="10"/>
  <c r="AT82" i="10"/>
  <c r="AT73" i="10"/>
  <c r="AT70" i="10"/>
  <c r="AT89" i="10"/>
  <c r="AT93" i="10"/>
  <c r="AT92" i="10"/>
  <c r="AT96" i="10"/>
  <c r="AT95" i="10"/>
  <c r="AT88" i="10"/>
  <c r="AT61" i="10"/>
  <c r="AT100" i="10"/>
  <c r="AT99" i="10"/>
  <c r="AT107" i="10"/>
  <c r="AT111" i="10"/>
  <c r="AT115" i="10"/>
  <c r="AT118" i="10"/>
  <c r="AT124" i="10"/>
  <c r="AT121" i="10"/>
  <c r="AT128" i="10"/>
  <c r="AT131" i="10"/>
  <c r="AT134" i="10"/>
  <c r="AT142" i="10"/>
  <c r="AT139" i="10"/>
  <c r="AT105" i="10"/>
  <c r="AT149" i="10"/>
  <c r="AT103" i="10"/>
  <c r="AT228" i="10"/>
  <c r="AT229" i="10"/>
  <c r="AT19" i="14"/>
  <c r="AT18" i="14"/>
  <c r="AT27" i="14"/>
  <c r="AT13" i="14"/>
  <c r="AT31" i="14"/>
  <c r="AT30" i="14"/>
  <c r="AT35" i="14"/>
  <c r="AT39" i="14"/>
  <c r="AT34" i="14"/>
  <c r="AT12" i="14"/>
  <c r="AT47" i="14"/>
  <c r="AT46" i="14"/>
  <c r="AT52" i="14"/>
  <c r="AT51" i="14"/>
  <c r="AT50" i="14"/>
  <c r="AT11" i="14"/>
  <c r="AT56" i="14"/>
  <c r="AT55" i="14"/>
  <c r="AT59" i="14"/>
  <c r="AT65" i="14"/>
  <c r="AT64" i="14"/>
  <c r="AT62" i="14"/>
  <c r="AT71" i="14"/>
  <c r="AT82" i="14"/>
  <c r="AT73" i="14"/>
  <c r="AT70" i="14"/>
  <c r="AT89" i="14"/>
  <c r="AT93" i="14"/>
  <c r="AT92" i="14"/>
  <c r="AT96" i="14"/>
  <c r="AT95" i="14"/>
  <c r="AT88" i="14"/>
  <c r="AT61" i="14"/>
  <c r="AT100" i="14"/>
  <c r="AT99" i="14"/>
  <c r="AT107" i="14"/>
  <c r="AT111" i="14"/>
  <c r="AT115" i="14"/>
  <c r="AT118" i="14"/>
  <c r="AT124" i="14"/>
  <c r="AT121" i="14"/>
  <c r="AT128" i="14"/>
  <c r="AT131" i="14"/>
  <c r="AT134" i="14"/>
  <c r="AT139" i="14"/>
  <c r="AT105" i="14"/>
  <c r="AT103" i="14"/>
  <c r="AT220" i="14"/>
  <c r="AT221" i="14"/>
  <c r="AT11" i="15"/>
  <c r="AT12" i="13"/>
  <c r="AT11" i="13"/>
  <c r="AT231" i="10"/>
  <c r="AT233" i="10"/>
  <c r="AU19" i="10"/>
  <c r="AU18" i="10"/>
  <c r="AU27" i="10"/>
  <c r="AU13" i="10"/>
  <c r="AU31" i="10"/>
  <c r="AU30" i="10"/>
  <c r="AU35" i="10"/>
  <c r="AU39" i="10"/>
  <c r="AU34" i="10"/>
  <c r="AU12" i="10"/>
  <c r="AU47" i="10"/>
  <c r="AU46" i="10"/>
  <c r="AU52" i="10"/>
  <c r="AU51" i="10"/>
  <c r="AU50" i="10"/>
  <c r="AU11" i="10"/>
  <c r="AU56" i="10"/>
  <c r="AU55" i="10"/>
  <c r="AU59" i="10"/>
  <c r="AU65" i="10"/>
  <c r="AU64" i="10"/>
  <c r="AU62" i="10"/>
  <c r="AU71" i="10"/>
  <c r="AU82" i="10"/>
  <c r="AU73" i="10"/>
  <c r="AU70" i="10"/>
  <c r="AU89" i="10"/>
  <c r="AU93" i="10"/>
  <c r="AU92" i="10"/>
  <c r="AU96" i="10"/>
  <c r="AU95" i="10"/>
  <c r="AU88" i="10"/>
  <c r="AU61" i="10"/>
  <c r="AU100" i="10"/>
  <c r="AU99" i="10"/>
  <c r="AU107" i="10"/>
  <c r="AU111" i="10"/>
  <c r="AU115" i="10"/>
  <c r="AU118" i="10"/>
  <c r="AU124" i="10"/>
  <c r="AU121" i="10"/>
  <c r="AU128" i="10"/>
  <c r="AU131" i="10"/>
  <c r="AU134" i="10"/>
  <c r="AU142" i="10"/>
  <c r="AU139" i="10"/>
  <c r="AU105" i="10"/>
  <c r="AU149" i="10"/>
  <c r="AU103" i="10"/>
  <c r="AU228" i="10"/>
  <c r="AU229" i="10"/>
  <c r="AU19" i="14"/>
  <c r="AU18" i="14"/>
  <c r="AU27" i="14"/>
  <c r="AU13" i="14"/>
  <c r="AU31" i="14"/>
  <c r="AU30" i="14"/>
  <c r="AU35" i="14"/>
  <c r="AU39" i="14"/>
  <c r="AU34" i="14"/>
  <c r="AU12" i="14"/>
  <c r="AU47" i="14"/>
  <c r="AU46" i="14"/>
  <c r="AU52" i="14"/>
  <c r="AU51" i="14"/>
  <c r="AU50" i="14"/>
  <c r="AU11" i="14"/>
  <c r="AU56" i="14"/>
  <c r="AU55" i="14"/>
  <c r="AU59" i="14"/>
  <c r="AU65" i="14"/>
  <c r="AU64" i="14"/>
  <c r="AU62" i="14"/>
  <c r="AU71" i="14"/>
  <c r="AU82" i="14"/>
  <c r="AU73" i="14"/>
  <c r="AU70" i="14"/>
  <c r="AU89" i="14"/>
  <c r="AU93" i="14"/>
  <c r="AU92" i="14"/>
  <c r="AU96" i="14"/>
  <c r="AU95" i="14"/>
  <c r="AU88" i="14"/>
  <c r="AU61" i="14"/>
  <c r="AU100" i="14"/>
  <c r="AU99" i="14"/>
  <c r="AU107" i="14"/>
  <c r="AU111" i="14"/>
  <c r="AU115" i="14"/>
  <c r="AU118" i="14"/>
  <c r="AU124" i="14"/>
  <c r="AU121" i="14"/>
  <c r="AU128" i="14"/>
  <c r="AU131" i="14"/>
  <c r="AU134" i="14"/>
  <c r="AU139" i="14"/>
  <c r="AU105" i="14"/>
  <c r="AU103" i="14"/>
  <c r="AU220" i="14"/>
  <c r="AU221" i="14"/>
  <c r="AU11" i="15"/>
  <c r="AU12" i="13"/>
  <c r="AU11" i="13"/>
  <c r="AU231" i="10"/>
  <c r="AU233" i="10"/>
  <c r="AV14" i="10"/>
  <c r="AV15" i="10"/>
  <c r="AV16" i="10"/>
  <c r="AV17" i="10"/>
  <c r="AV20" i="10"/>
  <c r="AV21" i="10"/>
  <c r="AV22" i="10"/>
  <c r="AV23" i="10"/>
  <c r="AV24" i="10"/>
  <c r="AV25" i="10"/>
  <c r="AV26" i="10"/>
  <c r="AV19" i="10"/>
  <c r="AV18" i="10"/>
  <c r="AV28" i="10"/>
  <c r="AV29" i="10"/>
  <c r="AV27" i="10"/>
  <c r="AV13" i="10"/>
  <c r="AV32" i="10"/>
  <c r="AV33" i="10"/>
  <c r="AV31" i="10"/>
  <c r="AV30" i="10"/>
  <c r="AV36" i="10"/>
  <c r="AV37" i="10"/>
  <c r="AV38" i="10"/>
  <c r="AV35" i="10"/>
  <c r="AV40" i="10"/>
  <c r="AV41" i="10"/>
  <c r="AV42" i="10"/>
  <c r="AV43" i="10"/>
  <c r="AV44" i="10"/>
  <c r="AV39" i="10"/>
  <c r="AV34" i="10"/>
  <c r="AV12" i="10"/>
  <c r="AV48" i="10"/>
  <c r="AV47" i="10"/>
  <c r="AV46" i="10"/>
  <c r="AV53" i="10"/>
  <c r="AV52" i="10"/>
  <c r="AV51" i="10"/>
  <c r="AV50" i="10"/>
  <c r="AV11" i="10"/>
  <c r="AV57" i="10"/>
  <c r="AV56" i="10"/>
  <c r="AV55" i="10"/>
  <c r="AV59" i="10"/>
  <c r="AV63" i="10"/>
  <c r="AV66" i="10"/>
  <c r="AV67" i="10"/>
  <c r="AV68" i="10"/>
  <c r="AV65" i="10"/>
  <c r="AV64" i="10"/>
  <c r="AV62" i="10"/>
  <c r="AV72" i="10"/>
  <c r="AV71" i="10"/>
  <c r="AV74" i="10"/>
  <c r="AV75" i="10"/>
  <c r="AV76" i="10"/>
  <c r="AV77" i="10"/>
  <c r="AV78" i="10"/>
  <c r="AV79" i="10"/>
  <c r="AV80" i="10"/>
  <c r="AV81" i="10"/>
  <c r="AV83" i="10"/>
  <c r="AV84" i="10"/>
  <c r="AV82" i="10"/>
  <c r="AV85" i="10"/>
  <c r="AV86" i="10"/>
  <c r="AV73" i="10"/>
  <c r="AV70" i="10"/>
  <c r="AV90" i="10"/>
  <c r="AV91" i="10"/>
  <c r="AV89" i="10"/>
  <c r="AV94" i="10"/>
  <c r="AV93" i="10"/>
  <c r="AV92" i="10"/>
  <c r="AV97" i="10"/>
  <c r="AV96" i="10"/>
  <c r="AV95" i="10"/>
  <c r="AV88" i="10"/>
  <c r="AV61" i="10"/>
  <c r="AV101" i="10"/>
  <c r="AV100" i="10"/>
  <c r="AV99" i="10"/>
  <c r="AV108" i="10"/>
  <c r="AV109" i="10"/>
  <c r="AV107" i="10"/>
  <c r="AV112" i="10"/>
  <c r="AV113" i="10"/>
  <c r="AV111" i="10"/>
  <c r="AV116" i="10"/>
  <c r="AV115" i="10"/>
  <c r="AV119" i="10"/>
  <c r="AV118" i="10"/>
  <c r="AV122" i="10"/>
  <c r="AV123" i="10"/>
  <c r="AV125" i="10"/>
  <c r="AV126" i="10"/>
  <c r="AV124" i="10"/>
  <c r="AV121" i="10"/>
  <c r="AV129" i="10"/>
  <c r="AV128" i="10"/>
  <c r="AV132" i="10"/>
  <c r="AV131" i="10"/>
  <c r="AV135" i="10"/>
  <c r="AV136" i="10"/>
  <c r="AV137" i="10"/>
  <c r="AV134" i="10"/>
  <c r="AV140" i="10"/>
  <c r="AV141" i="10"/>
  <c r="AV143" i="10"/>
  <c r="AV144" i="10"/>
  <c r="AV145" i="10"/>
  <c r="AV146" i="10"/>
  <c r="AV147" i="10"/>
  <c r="AV142" i="10"/>
  <c r="AV139" i="10"/>
  <c r="AV105" i="10"/>
  <c r="AV150" i="10"/>
  <c r="AV151" i="10"/>
  <c r="AV152" i="10"/>
  <c r="AV153" i="10"/>
  <c r="AV154" i="10"/>
  <c r="AV155" i="10"/>
  <c r="AV156" i="10"/>
  <c r="AV157" i="10"/>
  <c r="AV158" i="10"/>
  <c r="AV159" i="10"/>
  <c r="AV160" i="10"/>
  <c r="AV161" i="10"/>
  <c r="AV162" i="10"/>
  <c r="AV163" i="10"/>
  <c r="AV164" i="10"/>
  <c r="AV165" i="10"/>
  <c r="AV166" i="10"/>
  <c r="AV167" i="10"/>
  <c r="AV168" i="10"/>
  <c r="AV169" i="10"/>
  <c r="AV170" i="10"/>
  <c r="AV171" i="10"/>
  <c r="AV172" i="10"/>
  <c r="AV173" i="10"/>
  <c r="AV174" i="10"/>
  <c r="AV175" i="10"/>
  <c r="AV176" i="10"/>
  <c r="AV177" i="10"/>
  <c r="AV178" i="10"/>
  <c r="AV179" i="10"/>
  <c r="AV180" i="10"/>
  <c r="AV181" i="10"/>
  <c r="AV182" i="10"/>
  <c r="AV183" i="10"/>
  <c r="AV184" i="10"/>
  <c r="AV185" i="10"/>
  <c r="AV186" i="10"/>
  <c r="AV187" i="10"/>
  <c r="AV188" i="10"/>
  <c r="AV189" i="10"/>
  <c r="AV190" i="10"/>
  <c r="AV191" i="10"/>
  <c r="AV192" i="10"/>
  <c r="AV193" i="10"/>
  <c r="AV194" i="10"/>
  <c r="AV195" i="10"/>
  <c r="AV196" i="10"/>
  <c r="AV197" i="10"/>
  <c r="AV198" i="10"/>
  <c r="AV199" i="10"/>
  <c r="AV200" i="10"/>
  <c r="AV201" i="10"/>
  <c r="AV202" i="10"/>
  <c r="AV203" i="10"/>
  <c r="AV204" i="10"/>
  <c r="AV205" i="10"/>
  <c r="AV206" i="10"/>
  <c r="AV207" i="10"/>
  <c r="AV208" i="10"/>
  <c r="AV209" i="10"/>
  <c r="AV210" i="10"/>
  <c r="AV211" i="10"/>
  <c r="AV212" i="10"/>
  <c r="AV213" i="10"/>
  <c r="AV214" i="10"/>
  <c r="AV215" i="10"/>
  <c r="AV216" i="10"/>
  <c r="AV217" i="10"/>
  <c r="AV218" i="10"/>
  <c r="AV219" i="10"/>
  <c r="AV220" i="10"/>
  <c r="AV221" i="10"/>
  <c r="AV222" i="10"/>
  <c r="AV223" i="10"/>
  <c r="AV224" i="10"/>
  <c r="AV225" i="10"/>
  <c r="AV226" i="10"/>
  <c r="AV149" i="10"/>
  <c r="AV103" i="10"/>
  <c r="AV228" i="10"/>
  <c r="AV229" i="10"/>
  <c r="AV14" i="14"/>
  <c r="AV15" i="14"/>
  <c r="AV16" i="14"/>
  <c r="AV17" i="14"/>
  <c r="AV20" i="14"/>
  <c r="AV21" i="14"/>
  <c r="AV22" i="14"/>
  <c r="AV23" i="14"/>
  <c r="AV24" i="14"/>
  <c r="AV25" i="14"/>
  <c r="AV26" i="14"/>
  <c r="AV19" i="14"/>
  <c r="AV18" i="14"/>
  <c r="AV28" i="14"/>
  <c r="AV29" i="14"/>
  <c r="AV27" i="14"/>
  <c r="AV13" i="14"/>
  <c r="AV32" i="14"/>
  <c r="AV33" i="14"/>
  <c r="AV31" i="14"/>
  <c r="AV30" i="14"/>
  <c r="AV36" i="14"/>
  <c r="AV37" i="14"/>
  <c r="AV38" i="14"/>
  <c r="AV35" i="14"/>
  <c r="AV40" i="14"/>
  <c r="AV41" i="14"/>
  <c r="AV42" i="14"/>
  <c r="AV43" i="14"/>
  <c r="AV44" i="14"/>
  <c r="AV39" i="14"/>
  <c r="AV34" i="14"/>
  <c r="AV12" i="14"/>
  <c r="AV48" i="14"/>
  <c r="AV47" i="14"/>
  <c r="AV46" i="14"/>
  <c r="AV53" i="14"/>
  <c r="AV52" i="14"/>
  <c r="AV51" i="14"/>
  <c r="AV50" i="14"/>
  <c r="AV11" i="14"/>
  <c r="AV57" i="14"/>
  <c r="AV56" i="14"/>
  <c r="AV55" i="14"/>
  <c r="AV59" i="14"/>
  <c r="AV63" i="14"/>
  <c r="AV66" i="14"/>
  <c r="AV67" i="14"/>
  <c r="AV68" i="14"/>
  <c r="AV65" i="14"/>
  <c r="AV64" i="14"/>
  <c r="AV62" i="14"/>
  <c r="AV72" i="14"/>
  <c r="AV71" i="14"/>
  <c r="AV74" i="14"/>
  <c r="AV75" i="14"/>
  <c r="AV76" i="14"/>
  <c r="AV77" i="14"/>
  <c r="AV78" i="14"/>
  <c r="AV79" i="14"/>
  <c r="AV80" i="14"/>
  <c r="AV81" i="14"/>
  <c r="AV83" i="14"/>
  <c r="AV84" i="14"/>
  <c r="AV82" i="14"/>
  <c r="AV85" i="14"/>
  <c r="AV86" i="14"/>
  <c r="AV73" i="14"/>
  <c r="AV70" i="14"/>
  <c r="AV90" i="14"/>
  <c r="AV91" i="14"/>
  <c r="AV89" i="14"/>
  <c r="AV94" i="14"/>
  <c r="AV93" i="14"/>
  <c r="AV92" i="14"/>
  <c r="AV97" i="14"/>
  <c r="AV96" i="14"/>
  <c r="AV95" i="14"/>
  <c r="AV88" i="14"/>
  <c r="AV61" i="14"/>
  <c r="AV101" i="14"/>
  <c r="AV100" i="14"/>
  <c r="AV99" i="14"/>
  <c r="AV108" i="14"/>
  <c r="AV109" i="14"/>
  <c r="AV107" i="14"/>
  <c r="AV112" i="14"/>
  <c r="AV113" i="14"/>
  <c r="AV111" i="14"/>
  <c r="AV116" i="14"/>
  <c r="AV115" i="14"/>
  <c r="AV119" i="14"/>
  <c r="AV118" i="14"/>
  <c r="AV122" i="14"/>
  <c r="AV123" i="14"/>
  <c r="AV125" i="14"/>
  <c r="AV126" i="14"/>
  <c r="AV124" i="14"/>
  <c r="AV121" i="14"/>
  <c r="AV129" i="14"/>
  <c r="AV128" i="14"/>
  <c r="AV132" i="14"/>
  <c r="AV131" i="14"/>
  <c r="AV135" i="14"/>
  <c r="AV136" i="14"/>
  <c r="AV137" i="14"/>
  <c r="AV134" i="14"/>
  <c r="AV140" i="14"/>
  <c r="AV141" i="14"/>
  <c r="AV139" i="14"/>
  <c r="AV105" i="14"/>
  <c r="AV103" i="14"/>
  <c r="AV220" i="14"/>
  <c r="AV221" i="14"/>
  <c r="AV12" i="15"/>
  <c r="AV13" i="15"/>
  <c r="AV14" i="15"/>
  <c r="AV15" i="15"/>
  <c r="AV16" i="15"/>
  <c r="AV17" i="15"/>
  <c r="AV18" i="15"/>
  <c r="AV19" i="15"/>
  <c r="AV20" i="15"/>
  <c r="AV21" i="15"/>
  <c r="AV22" i="15"/>
  <c r="AV23" i="15"/>
  <c r="AV24" i="15"/>
  <c r="AV25" i="15"/>
  <c r="AV26" i="15"/>
  <c r="AV27" i="15"/>
  <c r="AV28" i="15"/>
  <c r="AV29" i="15"/>
  <c r="AV30" i="15"/>
  <c r="AV31" i="15"/>
  <c r="AV32" i="15"/>
  <c r="AV33" i="15"/>
  <c r="AV34" i="15"/>
  <c r="AV35" i="15"/>
  <c r="AV36" i="15"/>
  <c r="AV37" i="15"/>
  <c r="AV38" i="15"/>
  <c r="AV39" i="15"/>
  <c r="AV40" i="15"/>
  <c r="AV41" i="15"/>
  <c r="AV42" i="15"/>
  <c r="AV43" i="15"/>
  <c r="AV44" i="15"/>
  <c r="AV45" i="15"/>
  <c r="AV46" i="15"/>
  <c r="AV47" i="15"/>
  <c r="AV48" i="15"/>
  <c r="AV49" i="15"/>
  <c r="AV50" i="15"/>
  <c r="AV51" i="15"/>
  <c r="AV52" i="15"/>
  <c r="AV53" i="15"/>
  <c r="AV54" i="15"/>
  <c r="AV55" i="15"/>
  <c r="AV56" i="15"/>
  <c r="AV57" i="15"/>
  <c r="AV58" i="15"/>
  <c r="AV59" i="15"/>
  <c r="AV60" i="15"/>
  <c r="AV61" i="15"/>
  <c r="AV62" i="15"/>
  <c r="AV63" i="15"/>
  <c r="AV64" i="15"/>
  <c r="AV65" i="15"/>
  <c r="AV66" i="15"/>
  <c r="AV67" i="15"/>
  <c r="AV68" i="15"/>
  <c r="AV69" i="15"/>
  <c r="AV70" i="15"/>
  <c r="AV71" i="15"/>
  <c r="AV72" i="15"/>
  <c r="AV73" i="15"/>
  <c r="AV74" i="15"/>
  <c r="AV75" i="15"/>
  <c r="AV76" i="15"/>
  <c r="AV77" i="15"/>
  <c r="AV78" i="15"/>
  <c r="AV79" i="15"/>
  <c r="AV80" i="15"/>
  <c r="AV81" i="15"/>
  <c r="AV82" i="15"/>
  <c r="AV83" i="15"/>
  <c r="AV84" i="15"/>
  <c r="AV85" i="15"/>
  <c r="AV86" i="15"/>
  <c r="AV87" i="15"/>
  <c r="AV88" i="15"/>
  <c r="AV11" i="15"/>
  <c r="AV13" i="13"/>
  <c r="AV14" i="13"/>
  <c r="AV15" i="13"/>
  <c r="AV16" i="13"/>
  <c r="AV17" i="13"/>
  <c r="AV12" i="13"/>
  <c r="AV11" i="13"/>
  <c r="AV231" i="10"/>
  <c r="AV233" i="10"/>
  <c r="AW19" i="10"/>
  <c r="AW18" i="10"/>
  <c r="AW27" i="10"/>
  <c r="AW13" i="10"/>
  <c r="AW31" i="10"/>
  <c r="AW30" i="10"/>
  <c r="AW35" i="10"/>
  <c r="AW39" i="10"/>
  <c r="AW34" i="10"/>
  <c r="AW12" i="10"/>
  <c r="AW47" i="10"/>
  <c r="AW46" i="10"/>
  <c r="AW52" i="10"/>
  <c r="AW51" i="10"/>
  <c r="AW50" i="10"/>
  <c r="AW11" i="10"/>
  <c r="AW56" i="10"/>
  <c r="AW55" i="10"/>
  <c r="AW59" i="10"/>
  <c r="AW65" i="10"/>
  <c r="AW64" i="10"/>
  <c r="AW62" i="10"/>
  <c r="AW71" i="10"/>
  <c r="AW82" i="10"/>
  <c r="AW73" i="10"/>
  <c r="AW70" i="10"/>
  <c r="AW89" i="10"/>
  <c r="AW93" i="10"/>
  <c r="AW92" i="10"/>
  <c r="AW96" i="10"/>
  <c r="AW95" i="10"/>
  <c r="AW88" i="10"/>
  <c r="AW61" i="10"/>
  <c r="AW100" i="10"/>
  <c r="AW99" i="10"/>
  <c r="AW107" i="10"/>
  <c r="AW111" i="10"/>
  <c r="AW115" i="10"/>
  <c r="AW118" i="10"/>
  <c r="AW124" i="10"/>
  <c r="AW121" i="10"/>
  <c r="AW128" i="10"/>
  <c r="AW131" i="10"/>
  <c r="AW134" i="10"/>
  <c r="AW142" i="10"/>
  <c r="AW139" i="10"/>
  <c r="AW105" i="10"/>
  <c r="AW149" i="10"/>
  <c r="AW103" i="10"/>
  <c r="AW228" i="10"/>
  <c r="AW229" i="10"/>
  <c r="AW19" i="14"/>
  <c r="AW18" i="14"/>
  <c r="AW27" i="14"/>
  <c r="AW13" i="14"/>
  <c r="AW31" i="14"/>
  <c r="AW30" i="14"/>
  <c r="AW35" i="14"/>
  <c r="AW39" i="14"/>
  <c r="AW34" i="14"/>
  <c r="AW12" i="14"/>
  <c r="AW47" i="14"/>
  <c r="AW46" i="14"/>
  <c r="AW52" i="14"/>
  <c r="AW51" i="14"/>
  <c r="AW50" i="14"/>
  <c r="AW11" i="14"/>
  <c r="AW56" i="14"/>
  <c r="AW55" i="14"/>
  <c r="AW59" i="14"/>
  <c r="AW65" i="14"/>
  <c r="AW64" i="14"/>
  <c r="AW62" i="14"/>
  <c r="AW71" i="14"/>
  <c r="AW82" i="14"/>
  <c r="AW73" i="14"/>
  <c r="AW70" i="14"/>
  <c r="AW89" i="14"/>
  <c r="AW93" i="14"/>
  <c r="AW92" i="14"/>
  <c r="AW96" i="14"/>
  <c r="AW95" i="14"/>
  <c r="AW88" i="14"/>
  <c r="AW61" i="14"/>
  <c r="AW100" i="14"/>
  <c r="AW99" i="14"/>
  <c r="AW107" i="14"/>
  <c r="AW111" i="14"/>
  <c r="AW115" i="14"/>
  <c r="AW118" i="14"/>
  <c r="AW124" i="14"/>
  <c r="AW121" i="14"/>
  <c r="AW128" i="14"/>
  <c r="AW131" i="14"/>
  <c r="AW134" i="14"/>
  <c r="AW139" i="14"/>
  <c r="AW105" i="14"/>
  <c r="AW103" i="14"/>
  <c r="AW220" i="14"/>
  <c r="AW221" i="14"/>
  <c r="AW11" i="15"/>
  <c r="AW12" i="13"/>
  <c r="AW11" i="13"/>
  <c r="AW231" i="10"/>
  <c r="AW233" i="10"/>
  <c r="AX19" i="10"/>
  <c r="AX18" i="10"/>
  <c r="AX27" i="10"/>
  <c r="AX13" i="10"/>
  <c r="AX31" i="10"/>
  <c r="AX30" i="10"/>
  <c r="AX35" i="10"/>
  <c r="AX39" i="10"/>
  <c r="AX34" i="10"/>
  <c r="AX12" i="10"/>
  <c r="AX47" i="10"/>
  <c r="AX46" i="10"/>
  <c r="AX52" i="10"/>
  <c r="AX51" i="10"/>
  <c r="AX50" i="10"/>
  <c r="AX11" i="10"/>
  <c r="AX56" i="10"/>
  <c r="AX55" i="10"/>
  <c r="AX59" i="10"/>
  <c r="AX65" i="10"/>
  <c r="AX64" i="10"/>
  <c r="AX62" i="10"/>
  <c r="AX71" i="10"/>
  <c r="AX82" i="10"/>
  <c r="AX73" i="10"/>
  <c r="AX70" i="10"/>
  <c r="AX89" i="10"/>
  <c r="AX93" i="10"/>
  <c r="AX92" i="10"/>
  <c r="AX96" i="10"/>
  <c r="AX95" i="10"/>
  <c r="AX88" i="10"/>
  <c r="AX61" i="10"/>
  <c r="AX100" i="10"/>
  <c r="AX99" i="10"/>
  <c r="AX107" i="10"/>
  <c r="AX111" i="10"/>
  <c r="AX115" i="10"/>
  <c r="AX118" i="10"/>
  <c r="AX124" i="10"/>
  <c r="AX121" i="10"/>
  <c r="AX128" i="10"/>
  <c r="AX131" i="10"/>
  <c r="AX134" i="10"/>
  <c r="AX142" i="10"/>
  <c r="AX139" i="10"/>
  <c r="AX105" i="10"/>
  <c r="AX149" i="10"/>
  <c r="AX103" i="10"/>
  <c r="AX228" i="10"/>
  <c r="AX229" i="10"/>
  <c r="AX19" i="14"/>
  <c r="AX18" i="14"/>
  <c r="AX27" i="14"/>
  <c r="AX13" i="14"/>
  <c r="AX31" i="14"/>
  <c r="AX30" i="14"/>
  <c r="AX35" i="14"/>
  <c r="AX39" i="14"/>
  <c r="AX34" i="14"/>
  <c r="AX12" i="14"/>
  <c r="AX47" i="14"/>
  <c r="AX46" i="14"/>
  <c r="AX52" i="14"/>
  <c r="AX51" i="14"/>
  <c r="AX50" i="14"/>
  <c r="AX11" i="14"/>
  <c r="AX56" i="14"/>
  <c r="AX55" i="14"/>
  <c r="AX59" i="14"/>
  <c r="AX65" i="14"/>
  <c r="AX64" i="14"/>
  <c r="AX62" i="14"/>
  <c r="AX71" i="14"/>
  <c r="AX82" i="14"/>
  <c r="AX73" i="14"/>
  <c r="AX70" i="14"/>
  <c r="AX89" i="14"/>
  <c r="AX93" i="14"/>
  <c r="AX92" i="14"/>
  <c r="AX96" i="14"/>
  <c r="AX95" i="14"/>
  <c r="AX88" i="14"/>
  <c r="AX61" i="14"/>
  <c r="AX100" i="14"/>
  <c r="AX99" i="14"/>
  <c r="AX107" i="14"/>
  <c r="AX111" i="14"/>
  <c r="AX115" i="14"/>
  <c r="AX118" i="14"/>
  <c r="AX124" i="14"/>
  <c r="AX121" i="14"/>
  <c r="AX128" i="14"/>
  <c r="AX131" i="14"/>
  <c r="AX134" i="14"/>
  <c r="AX139" i="14"/>
  <c r="AX105" i="14"/>
  <c r="AX103" i="14"/>
  <c r="AX220" i="14"/>
  <c r="AX221" i="14"/>
  <c r="AX11" i="15"/>
  <c r="AX12" i="13"/>
  <c r="AX11" i="13"/>
  <c r="AX231" i="10"/>
  <c r="AX233" i="10"/>
  <c r="AY19" i="10"/>
  <c r="AY18" i="10"/>
  <c r="AY27" i="10"/>
  <c r="AY13" i="10"/>
  <c r="AY31" i="10"/>
  <c r="AY30" i="10"/>
  <c r="AY35" i="10"/>
  <c r="AY39" i="10"/>
  <c r="AY34" i="10"/>
  <c r="AY12" i="10"/>
  <c r="AY47" i="10"/>
  <c r="AY46" i="10"/>
  <c r="AY52" i="10"/>
  <c r="AY51" i="10"/>
  <c r="AY50" i="10"/>
  <c r="AY11" i="10"/>
  <c r="AY56" i="10"/>
  <c r="AY55" i="10"/>
  <c r="AY59" i="10"/>
  <c r="AY65" i="10"/>
  <c r="AY64" i="10"/>
  <c r="AY62" i="10"/>
  <c r="AY71" i="10"/>
  <c r="AY82" i="10"/>
  <c r="AY73" i="10"/>
  <c r="AY70" i="10"/>
  <c r="AY89" i="10"/>
  <c r="AY93" i="10"/>
  <c r="AY92" i="10"/>
  <c r="AY96" i="10"/>
  <c r="AY95" i="10"/>
  <c r="AY88" i="10"/>
  <c r="AY61" i="10"/>
  <c r="AY100" i="10"/>
  <c r="AY99" i="10"/>
  <c r="AY107" i="10"/>
  <c r="AY111" i="10"/>
  <c r="AY115" i="10"/>
  <c r="AY118" i="10"/>
  <c r="AY124" i="10"/>
  <c r="AY121" i="10"/>
  <c r="AY128" i="10"/>
  <c r="AY131" i="10"/>
  <c r="AY134" i="10"/>
  <c r="AY142" i="10"/>
  <c r="AY139" i="10"/>
  <c r="AY105" i="10"/>
  <c r="AY149" i="10"/>
  <c r="AY103" i="10"/>
  <c r="AY228" i="10"/>
  <c r="AY229" i="10"/>
  <c r="AY19" i="14"/>
  <c r="AY18" i="14"/>
  <c r="AY27" i="14"/>
  <c r="AY13" i="14"/>
  <c r="AY31" i="14"/>
  <c r="AY30" i="14"/>
  <c r="AY35" i="14"/>
  <c r="AY39" i="14"/>
  <c r="AY34" i="14"/>
  <c r="AY12" i="14"/>
  <c r="AY47" i="14"/>
  <c r="AY46" i="14"/>
  <c r="AY52" i="14"/>
  <c r="AY51" i="14"/>
  <c r="AY50" i="14"/>
  <c r="AY11" i="14"/>
  <c r="AY56" i="14"/>
  <c r="AY55" i="14"/>
  <c r="AY59" i="14"/>
  <c r="AY65" i="14"/>
  <c r="AY64" i="14"/>
  <c r="AY62" i="14"/>
  <c r="AY71" i="14"/>
  <c r="AY82" i="14"/>
  <c r="AY73" i="14"/>
  <c r="AY70" i="14"/>
  <c r="AY89" i="14"/>
  <c r="AY93" i="14"/>
  <c r="AY92" i="14"/>
  <c r="AY96" i="14"/>
  <c r="AY95" i="14"/>
  <c r="AY88" i="14"/>
  <c r="AY61" i="14"/>
  <c r="AY100" i="14"/>
  <c r="AY99" i="14"/>
  <c r="AY107" i="14"/>
  <c r="AY111" i="14"/>
  <c r="AY115" i="14"/>
  <c r="AY118" i="14"/>
  <c r="AY124" i="14"/>
  <c r="AY121" i="14"/>
  <c r="AY128" i="14"/>
  <c r="AY131" i="14"/>
  <c r="AY134" i="14"/>
  <c r="AY139" i="14"/>
  <c r="AY105" i="14"/>
  <c r="AY103" i="14"/>
  <c r="AY220" i="14"/>
  <c r="AY221" i="14"/>
  <c r="AY11" i="15"/>
  <c r="AY12" i="13"/>
  <c r="AY11" i="13"/>
  <c r="AY231" i="10"/>
  <c r="AY233" i="10"/>
  <c r="AZ19" i="10"/>
  <c r="AZ18" i="10"/>
  <c r="AZ27" i="10"/>
  <c r="AZ13" i="10"/>
  <c r="AZ31" i="10"/>
  <c r="AZ30" i="10"/>
  <c r="AZ35" i="10"/>
  <c r="AZ39" i="10"/>
  <c r="AZ34" i="10"/>
  <c r="AZ12" i="10"/>
  <c r="AZ47" i="10"/>
  <c r="AZ46" i="10"/>
  <c r="AZ52" i="10"/>
  <c r="AZ51" i="10"/>
  <c r="AZ50" i="10"/>
  <c r="AZ11" i="10"/>
  <c r="AZ56" i="10"/>
  <c r="AZ55" i="10"/>
  <c r="AZ59" i="10"/>
  <c r="AZ65" i="10"/>
  <c r="AZ64" i="10"/>
  <c r="AZ62" i="10"/>
  <c r="AZ71" i="10"/>
  <c r="AZ82" i="10"/>
  <c r="AZ73" i="10"/>
  <c r="AZ70" i="10"/>
  <c r="AZ89" i="10"/>
  <c r="AZ93" i="10"/>
  <c r="AZ92" i="10"/>
  <c r="AZ96" i="10"/>
  <c r="AZ95" i="10"/>
  <c r="AZ88" i="10"/>
  <c r="AZ61" i="10"/>
  <c r="AZ100" i="10"/>
  <c r="AZ99" i="10"/>
  <c r="AZ107" i="10"/>
  <c r="AZ111" i="10"/>
  <c r="AZ115" i="10"/>
  <c r="AZ118" i="10"/>
  <c r="AZ124" i="10"/>
  <c r="AZ121" i="10"/>
  <c r="AZ128" i="10"/>
  <c r="AZ131" i="10"/>
  <c r="AZ134" i="10"/>
  <c r="AZ142" i="10"/>
  <c r="AZ139" i="10"/>
  <c r="AZ105" i="10"/>
  <c r="AZ149" i="10"/>
  <c r="AZ103" i="10"/>
  <c r="AZ228" i="10"/>
  <c r="AZ229" i="10"/>
  <c r="AZ19" i="14"/>
  <c r="AZ18" i="14"/>
  <c r="AZ27" i="14"/>
  <c r="AZ13" i="14"/>
  <c r="AZ31" i="14"/>
  <c r="AZ30" i="14"/>
  <c r="AZ35" i="14"/>
  <c r="AZ39" i="14"/>
  <c r="AZ34" i="14"/>
  <c r="AZ12" i="14"/>
  <c r="AZ47" i="14"/>
  <c r="AZ46" i="14"/>
  <c r="AZ52" i="14"/>
  <c r="AZ51" i="14"/>
  <c r="AZ50" i="14"/>
  <c r="AZ11" i="14"/>
  <c r="AZ56" i="14"/>
  <c r="AZ55" i="14"/>
  <c r="AZ59" i="14"/>
  <c r="AZ65" i="14"/>
  <c r="AZ64" i="14"/>
  <c r="AZ62" i="14"/>
  <c r="AZ71" i="14"/>
  <c r="AZ82" i="14"/>
  <c r="AZ73" i="14"/>
  <c r="AZ70" i="14"/>
  <c r="AZ89" i="14"/>
  <c r="AZ93" i="14"/>
  <c r="AZ92" i="14"/>
  <c r="AZ96" i="14"/>
  <c r="AZ95" i="14"/>
  <c r="AZ88" i="14"/>
  <c r="AZ61" i="14"/>
  <c r="AZ100" i="14"/>
  <c r="AZ99" i="14"/>
  <c r="AZ107" i="14"/>
  <c r="AZ111" i="14"/>
  <c r="AZ115" i="14"/>
  <c r="AZ118" i="14"/>
  <c r="AZ124" i="14"/>
  <c r="AZ121" i="14"/>
  <c r="AZ128" i="14"/>
  <c r="AZ131" i="14"/>
  <c r="AZ134" i="14"/>
  <c r="AZ139" i="14"/>
  <c r="AZ105" i="14"/>
  <c r="AZ103" i="14"/>
  <c r="AZ220" i="14"/>
  <c r="AZ221" i="14"/>
  <c r="AZ11" i="15"/>
  <c r="AZ12" i="13"/>
  <c r="AZ11" i="13"/>
  <c r="AZ231" i="10"/>
  <c r="AZ233" i="10"/>
  <c r="BA19" i="10"/>
  <c r="BA18" i="10"/>
  <c r="BA27" i="10"/>
  <c r="BA13" i="10"/>
  <c r="BA31" i="10"/>
  <c r="BA30" i="10"/>
  <c r="BA35" i="10"/>
  <c r="BA39" i="10"/>
  <c r="BA34" i="10"/>
  <c r="BA12" i="10"/>
  <c r="BA47" i="10"/>
  <c r="BA46" i="10"/>
  <c r="BA52" i="10"/>
  <c r="BA51" i="10"/>
  <c r="BA50" i="10"/>
  <c r="BA11" i="10"/>
  <c r="BA56" i="10"/>
  <c r="BA55" i="10"/>
  <c r="BA59" i="10"/>
  <c r="BA65" i="10"/>
  <c r="BA64" i="10"/>
  <c r="BA62" i="10"/>
  <c r="BA71" i="10"/>
  <c r="BA82" i="10"/>
  <c r="BA73" i="10"/>
  <c r="BA70" i="10"/>
  <c r="BA89" i="10"/>
  <c r="BA93" i="10"/>
  <c r="BA92" i="10"/>
  <c r="BA96" i="10"/>
  <c r="BA95" i="10"/>
  <c r="BA88" i="10"/>
  <c r="BA61" i="10"/>
  <c r="BA100" i="10"/>
  <c r="BA99" i="10"/>
  <c r="BA107" i="10"/>
  <c r="BA111" i="10"/>
  <c r="BA115" i="10"/>
  <c r="BA118" i="10"/>
  <c r="BA124" i="10"/>
  <c r="BA121" i="10"/>
  <c r="BA128" i="10"/>
  <c r="BA131" i="10"/>
  <c r="BA134" i="10"/>
  <c r="BA142" i="10"/>
  <c r="BA139" i="10"/>
  <c r="BA105" i="10"/>
  <c r="BA149" i="10"/>
  <c r="BA103" i="10"/>
  <c r="BA228" i="10"/>
  <c r="BA229" i="10"/>
  <c r="BA19" i="14"/>
  <c r="BA18" i="14"/>
  <c r="BA27" i="14"/>
  <c r="BA13" i="14"/>
  <c r="BA31" i="14"/>
  <c r="BA30" i="14"/>
  <c r="BA35" i="14"/>
  <c r="BA39" i="14"/>
  <c r="BA34" i="14"/>
  <c r="BA12" i="14"/>
  <c r="BA47" i="14"/>
  <c r="BA46" i="14"/>
  <c r="BA52" i="14"/>
  <c r="BA51" i="14"/>
  <c r="BA50" i="14"/>
  <c r="BA11" i="14"/>
  <c r="BA56" i="14"/>
  <c r="BA55" i="14"/>
  <c r="BA59" i="14"/>
  <c r="BA65" i="14"/>
  <c r="BA64" i="14"/>
  <c r="BA62" i="14"/>
  <c r="BA71" i="14"/>
  <c r="BA82" i="14"/>
  <c r="BA73" i="14"/>
  <c r="BA70" i="14"/>
  <c r="BA89" i="14"/>
  <c r="BA93" i="14"/>
  <c r="BA92" i="14"/>
  <c r="BA96" i="14"/>
  <c r="BA95" i="14"/>
  <c r="BA88" i="14"/>
  <c r="BA61" i="14"/>
  <c r="BA100" i="14"/>
  <c r="BA99" i="14"/>
  <c r="BA107" i="14"/>
  <c r="BA111" i="14"/>
  <c r="BA115" i="14"/>
  <c r="BA118" i="14"/>
  <c r="BA124" i="14"/>
  <c r="BA121" i="14"/>
  <c r="BA128" i="14"/>
  <c r="BA131" i="14"/>
  <c r="BA134" i="14"/>
  <c r="BA139" i="14"/>
  <c r="BA105" i="14"/>
  <c r="BA103" i="14"/>
  <c r="BA220" i="14"/>
  <c r="BA221" i="14"/>
  <c r="BA11" i="15"/>
  <c r="BA12" i="13"/>
  <c r="BA11" i="13"/>
  <c r="BA231" i="10"/>
  <c r="BA233" i="10"/>
  <c r="BB19" i="10"/>
  <c r="BB18" i="10"/>
  <c r="BB27" i="10"/>
  <c r="BB13" i="10"/>
  <c r="BB31" i="10"/>
  <c r="BB30" i="10"/>
  <c r="BB35" i="10"/>
  <c r="BB39" i="10"/>
  <c r="BB34" i="10"/>
  <c r="BB12" i="10"/>
  <c r="BB47" i="10"/>
  <c r="BB46" i="10"/>
  <c r="BB52" i="10"/>
  <c r="BB51" i="10"/>
  <c r="BB50" i="10"/>
  <c r="BB11" i="10"/>
  <c r="BB56" i="10"/>
  <c r="BB55" i="10"/>
  <c r="BB59" i="10"/>
  <c r="BB65" i="10"/>
  <c r="BB64" i="10"/>
  <c r="BB62" i="10"/>
  <c r="BB71" i="10"/>
  <c r="BB82" i="10"/>
  <c r="BB73" i="10"/>
  <c r="BB70" i="10"/>
  <c r="BB89" i="10"/>
  <c r="BB93" i="10"/>
  <c r="BB92" i="10"/>
  <c r="BB96" i="10"/>
  <c r="BB95" i="10"/>
  <c r="BB88" i="10"/>
  <c r="BB61" i="10"/>
  <c r="BB100" i="10"/>
  <c r="BB99" i="10"/>
  <c r="BB107" i="10"/>
  <c r="BB111" i="10"/>
  <c r="BB115" i="10"/>
  <c r="BB118" i="10"/>
  <c r="BB124" i="10"/>
  <c r="BB121" i="10"/>
  <c r="BB128" i="10"/>
  <c r="BB131" i="10"/>
  <c r="BB134" i="10"/>
  <c r="BB142" i="10"/>
  <c r="BB139" i="10"/>
  <c r="BB105" i="10"/>
  <c r="BB149" i="10"/>
  <c r="BB103" i="10"/>
  <c r="BB228" i="10"/>
  <c r="BB229" i="10"/>
  <c r="BB19" i="14"/>
  <c r="BB18" i="14"/>
  <c r="BB27" i="14"/>
  <c r="BB13" i="14"/>
  <c r="BB31" i="14"/>
  <c r="BB30" i="14"/>
  <c r="BB35" i="14"/>
  <c r="BB39" i="14"/>
  <c r="BB34" i="14"/>
  <c r="BB12" i="14"/>
  <c r="BB47" i="14"/>
  <c r="BB46" i="14"/>
  <c r="BB52" i="14"/>
  <c r="BB51" i="14"/>
  <c r="BB50" i="14"/>
  <c r="BB11" i="14"/>
  <c r="BB56" i="14"/>
  <c r="BB55" i="14"/>
  <c r="BB59" i="14"/>
  <c r="BB65" i="14"/>
  <c r="BB64" i="14"/>
  <c r="BB62" i="14"/>
  <c r="BB71" i="14"/>
  <c r="BB82" i="14"/>
  <c r="BB73" i="14"/>
  <c r="BB70" i="14"/>
  <c r="BB89" i="14"/>
  <c r="BB93" i="14"/>
  <c r="BB92" i="14"/>
  <c r="BB96" i="14"/>
  <c r="BB95" i="14"/>
  <c r="BB88" i="14"/>
  <c r="BB61" i="14"/>
  <c r="BB100" i="14"/>
  <c r="BB99" i="14"/>
  <c r="BB107" i="14"/>
  <c r="BB111" i="14"/>
  <c r="BB115" i="14"/>
  <c r="BB118" i="14"/>
  <c r="BB124" i="14"/>
  <c r="BB121" i="14"/>
  <c r="BB128" i="14"/>
  <c r="BB131" i="14"/>
  <c r="BB134" i="14"/>
  <c r="BB139" i="14"/>
  <c r="BB105" i="14"/>
  <c r="BB103" i="14"/>
  <c r="BB220" i="14"/>
  <c r="BB221" i="14"/>
  <c r="BB11" i="15"/>
  <c r="BB12" i="13"/>
  <c r="BB11" i="13"/>
  <c r="BB231" i="10"/>
  <c r="BB233" i="10"/>
  <c r="BC19" i="10"/>
  <c r="BC18" i="10"/>
  <c r="BC27" i="10"/>
  <c r="BC13" i="10"/>
  <c r="BC31" i="10"/>
  <c r="BC30" i="10"/>
  <c r="BC35" i="10"/>
  <c r="BC39" i="10"/>
  <c r="BC34" i="10"/>
  <c r="BC12" i="10"/>
  <c r="BC47" i="10"/>
  <c r="BC46" i="10"/>
  <c r="BC52" i="10"/>
  <c r="BC51" i="10"/>
  <c r="BC50" i="10"/>
  <c r="BC11" i="10"/>
  <c r="BC56" i="10"/>
  <c r="BC55" i="10"/>
  <c r="BC59" i="10"/>
  <c r="BC65" i="10"/>
  <c r="BC64" i="10"/>
  <c r="BC62" i="10"/>
  <c r="BC71" i="10"/>
  <c r="BC82" i="10"/>
  <c r="BC73" i="10"/>
  <c r="BC70" i="10"/>
  <c r="BC89" i="10"/>
  <c r="BC93" i="10"/>
  <c r="BC92" i="10"/>
  <c r="BC96" i="10"/>
  <c r="BC95" i="10"/>
  <c r="BC88" i="10"/>
  <c r="BC61" i="10"/>
  <c r="BC100" i="10"/>
  <c r="BC99" i="10"/>
  <c r="BC107" i="10"/>
  <c r="BC111" i="10"/>
  <c r="BC115" i="10"/>
  <c r="BC118" i="10"/>
  <c r="BC124" i="10"/>
  <c r="BC121" i="10"/>
  <c r="BC128" i="10"/>
  <c r="BC131" i="10"/>
  <c r="BC134" i="10"/>
  <c r="BC142" i="10"/>
  <c r="BC139" i="10"/>
  <c r="BC105" i="10"/>
  <c r="BC149" i="10"/>
  <c r="BC103" i="10"/>
  <c r="BC228" i="10"/>
  <c r="BC229" i="10"/>
  <c r="BC19" i="14"/>
  <c r="BC18" i="14"/>
  <c r="BC27" i="14"/>
  <c r="BC13" i="14"/>
  <c r="BC31" i="14"/>
  <c r="BC30" i="14"/>
  <c r="BC35" i="14"/>
  <c r="BC39" i="14"/>
  <c r="BC34" i="14"/>
  <c r="BC12" i="14"/>
  <c r="BC47" i="14"/>
  <c r="BC46" i="14"/>
  <c r="BC52" i="14"/>
  <c r="BC51" i="14"/>
  <c r="BC50" i="14"/>
  <c r="BC11" i="14"/>
  <c r="BC56" i="14"/>
  <c r="BC55" i="14"/>
  <c r="BC59" i="14"/>
  <c r="BC65" i="14"/>
  <c r="BC64" i="14"/>
  <c r="BC62" i="14"/>
  <c r="BC71" i="14"/>
  <c r="BC82" i="14"/>
  <c r="BC73" i="14"/>
  <c r="BC70" i="14"/>
  <c r="BC89" i="14"/>
  <c r="BC93" i="14"/>
  <c r="BC92" i="14"/>
  <c r="BC96" i="14"/>
  <c r="BC95" i="14"/>
  <c r="BC88" i="14"/>
  <c r="BC61" i="14"/>
  <c r="BC100" i="14"/>
  <c r="BC99" i="14"/>
  <c r="BC107" i="14"/>
  <c r="BC111" i="14"/>
  <c r="BC115" i="14"/>
  <c r="BC118" i="14"/>
  <c r="BC124" i="14"/>
  <c r="BC121" i="14"/>
  <c r="BC128" i="14"/>
  <c r="BC131" i="14"/>
  <c r="BC134" i="14"/>
  <c r="BC139" i="14"/>
  <c r="BC105" i="14"/>
  <c r="BC103" i="14"/>
  <c r="BC220" i="14"/>
  <c r="BC221" i="14"/>
  <c r="BC11" i="15"/>
  <c r="BC12" i="13"/>
  <c r="BC11" i="13"/>
  <c r="BC231" i="10"/>
  <c r="BC233" i="10"/>
  <c r="BD19" i="10"/>
  <c r="BD18" i="10"/>
  <c r="BD27" i="10"/>
  <c r="BD13" i="10"/>
  <c r="BD31" i="10"/>
  <c r="BD30" i="10"/>
  <c r="BD35" i="10"/>
  <c r="BD39" i="10"/>
  <c r="BD34" i="10"/>
  <c r="BD12" i="10"/>
  <c r="BD47" i="10"/>
  <c r="BD46" i="10"/>
  <c r="BD52" i="10"/>
  <c r="BD51" i="10"/>
  <c r="BD50" i="10"/>
  <c r="BD11" i="10"/>
  <c r="BD56" i="10"/>
  <c r="BD55" i="10"/>
  <c r="BD59" i="10"/>
  <c r="BD65" i="10"/>
  <c r="BD64" i="10"/>
  <c r="BD62" i="10"/>
  <c r="BD71" i="10"/>
  <c r="BD82" i="10"/>
  <c r="BD73" i="10"/>
  <c r="BD70" i="10"/>
  <c r="BD89" i="10"/>
  <c r="BD93" i="10"/>
  <c r="BD92" i="10"/>
  <c r="BD96" i="10"/>
  <c r="BD95" i="10"/>
  <c r="BD88" i="10"/>
  <c r="BD61" i="10"/>
  <c r="BD100" i="10"/>
  <c r="BD99" i="10"/>
  <c r="BD107" i="10"/>
  <c r="BD111" i="10"/>
  <c r="BD115" i="10"/>
  <c r="BD118" i="10"/>
  <c r="BD124" i="10"/>
  <c r="BD121" i="10"/>
  <c r="BD128" i="10"/>
  <c r="BD131" i="10"/>
  <c r="BD134" i="10"/>
  <c r="BD142" i="10"/>
  <c r="BD139" i="10"/>
  <c r="BD105" i="10"/>
  <c r="BD149" i="10"/>
  <c r="BD103" i="10"/>
  <c r="BD228" i="10"/>
  <c r="BD229" i="10"/>
  <c r="BD19" i="14"/>
  <c r="BD18" i="14"/>
  <c r="BD27" i="14"/>
  <c r="BD13" i="14"/>
  <c r="BD31" i="14"/>
  <c r="BD30" i="14"/>
  <c r="BD35" i="14"/>
  <c r="BD39" i="14"/>
  <c r="BD34" i="14"/>
  <c r="BD12" i="14"/>
  <c r="BD47" i="14"/>
  <c r="BD46" i="14"/>
  <c r="BD52" i="14"/>
  <c r="BD51" i="14"/>
  <c r="BD50" i="14"/>
  <c r="BD11" i="14"/>
  <c r="BD56" i="14"/>
  <c r="BD55" i="14"/>
  <c r="BD59" i="14"/>
  <c r="BD65" i="14"/>
  <c r="BD64" i="14"/>
  <c r="BD62" i="14"/>
  <c r="BD71" i="14"/>
  <c r="BD82" i="14"/>
  <c r="BD73" i="14"/>
  <c r="BD70" i="14"/>
  <c r="BD89" i="14"/>
  <c r="BD93" i="14"/>
  <c r="BD92" i="14"/>
  <c r="BD96" i="14"/>
  <c r="BD95" i="14"/>
  <c r="BD88" i="14"/>
  <c r="BD61" i="14"/>
  <c r="BD100" i="14"/>
  <c r="BD99" i="14"/>
  <c r="BD107" i="14"/>
  <c r="BD111" i="14"/>
  <c r="BD115" i="14"/>
  <c r="BD118" i="14"/>
  <c r="BD124" i="14"/>
  <c r="BD121" i="14"/>
  <c r="BD128" i="14"/>
  <c r="BD131" i="14"/>
  <c r="BD134" i="14"/>
  <c r="BD139" i="14"/>
  <c r="BD105" i="14"/>
  <c r="BD103" i="14"/>
  <c r="BD220" i="14"/>
  <c r="BD221" i="14"/>
  <c r="BD11" i="15"/>
  <c r="BD12" i="13"/>
  <c r="BD11" i="13"/>
  <c r="BD231" i="10"/>
  <c r="BD233" i="10"/>
  <c r="BE19" i="10"/>
  <c r="BE18" i="10"/>
  <c r="BE27" i="10"/>
  <c r="BE13" i="10"/>
  <c r="BE31" i="10"/>
  <c r="BE30" i="10"/>
  <c r="BE35" i="10"/>
  <c r="BE39" i="10"/>
  <c r="BE34" i="10"/>
  <c r="BE12" i="10"/>
  <c r="BE47" i="10"/>
  <c r="BE46" i="10"/>
  <c r="BE52" i="10"/>
  <c r="BE51" i="10"/>
  <c r="BE50" i="10"/>
  <c r="BE11" i="10"/>
  <c r="BE56" i="10"/>
  <c r="BE55" i="10"/>
  <c r="BE59" i="10"/>
  <c r="BE65" i="10"/>
  <c r="BE64" i="10"/>
  <c r="BE62" i="10"/>
  <c r="BE71" i="10"/>
  <c r="BE82" i="10"/>
  <c r="BE73" i="10"/>
  <c r="BE70" i="10"/>
  <c r="BE89" i="10"/>
  <c r="BE93" i="10"/>
  <c r="BE92" i="10"/>
  <c r="BE96" i="10"/>
  <c r="BE95" i="10"/>
  <c r="BE88" i="10"/>
  <c r="BE61" i="10"/>
  <c r="BE100" i="10"/>
  <c r="BE99" i="10"/>
  <c r="BE107" i="10"/>
  <c r="BE111" i="10"/>
  <c r="BE115" i="10"/>
  <c r="BE118" i="10"/>
  <c r="BE124" i="10"/>
  <c r="BE121" i="10"/>
  <c r="BE128" i="10"/>
  <c r="BE131" i="10"/>
  <c r="BE134" i="10"/>
  <c r="BE142" i="10"/>
  <c r="BE139" i="10"/>
  <c r="BE105" i="10"/>
  <c r="BE149" i="10"/>
  <c r="BE103" i="10"/>
  <c r="BE228" i="10"/>
  <c r="BE229" i="10"/>
  <c r="BE19" i="14"/>
  <c r="BE18" i="14"/>
  <c r="BE27" i="14"/>
  <c r="BE13" i="14"/>
  <c r="BE31" i="14"/>
  <c r="BE30" i="14"/>
  <c r="BE35" i="14"/>
  <c r="BE39" i="14"/>
  <c r="BE34" i="14"/>
  <c r="BE12" i="14"/>
  <c r="BE47" i="14"/>
  <c r="BE46" i="14"/>
  <c r="BE52" i="14"/>
  <c r="BE51" i="14"/>
  <c r="BE50" i="14"/>
  <c r="BE11" i="14"/>
  <c r="BE56" i="14"/>
  <c r="BE55" i="14"/>
  <c r="BE59" i="14"/>
  <c r="BE65" i="14"/>
  <c r="BE64" i="14"/>
  <c r="BE62" i="14"/>
  <c r="BE71" i="14"/>
  <c r="BE82" i="14"/>
  <c r="BE73" i="14"/>
  <c r="BE70" i="14"/>
  <c r="BE89" i="14"/>
  <c r="BE93" i="14"/>
  <c r="BE92" i="14"/>
  <c r="BE96" i="14"/>
  <c r="BE95" i="14"/>
  <c r="BE88" i="14"/>
  <c r="BE61" i="14"/>
  <c r="BE100" i="14"/>
  <c r="BE99" i="14"/>
  <c r="BE107" i="14"/>
  <c r="BE111" i="14"/>
  <c r="BE115" i="14"/>
  <c r="BE118" i="14"/>
  <c r="BE124" i="14"/>
  <c r="BE121" i="14"/>
  <c r="BE128" i="14"/>
  <c r="BE131" i="14"/>
  <c r="BE134" i="14"/>
  <c r="BE139" i="14"/>
  <c r="BE105" i="14"/>
  <c r="BE103" i="14"/>
  <c r="BE220" i="14"/>
  <c r="BE221" i="14"/>
  <c r="BE11" i="15"/>
  <c r="BE12" i="13"/>
  <c r="BE11" i="13"/>
  <c r="BE231" i="10"/>
  <c r="BE233" i="10"/>
  <c r="BF19" i="10"/>
  <c r="BF18" i="10"/>
  <c r="BF27" i="10"/>
  <c r="BF13" i="10"/>
  <c r="BF31" i="10"/>
  <c r="BF30" i="10"/>
  <c r="BF35" i="10"/>
  <c r="BF39" i="10"/>
  <c r="BF34" i="10"/>
  <c r="BF12" i="10"/>
  <c r="BF47" i="10"/>
  <c r="BF46" i="10"/>
  <c r="BF52" i="10"/>
  <c r="BF51" i="10"/>
  <c r="BF50" i="10"/>
  <c r="BF11" i="10"/>
  <c r="BF56" i="10"/>
  <c r="BF55" i="10"/>
  <c r="BF59" i="10"/>
  <c r="BF65" i="10"/>
  <c r="BF64" i="10"/>
  <c r="BF62" i="10"/>
  <c r="BF71" i="10"/>
  <c r="BF82" i="10"/>
  <c r="BF73" i="10"/>
  <c r="BF70" i="10"/>
  <c r="BF89" i="10"/>
  <c r="BF93" i="10"/>
  <c r="BF92" i="10"/>
  <c r="BF96" i="10"/>
  <c r="BF95" i="10"/>
  <c r="BF88" i="10"/>
  <c r="BF61" i="10"/>
  <c r="BF100" i="10"/>
  <c r="BF99" i="10"/>
  <c r="BF107" i="10"/>
  <c r="BF111" i="10"/>
  <c r="BF115" i="10"/>
  <c r="BF118" i="10"/>
  <c r="BF124" i="10"/>
  <c r="BF121" i="10"/>
  <c r="BF128" i="10"/>
  <c r="BF131" i="10"/>
  <c r="BF134" i="10"/>
  <c r="BF142" i="10"/>
  <c r="BF139" i="10"/>
  <c r="BF105" i="10"/>
  <c r="BF149" i="10"/>
  <c r="BF103" i="10"/>
  <c r="BF228" i="10"/>
  <c r="BF229" i="10"/>
  <c r="BF19" i="14"/>
  <c r="BF18" i="14"/>
  <c r="BF27" i="14"/>
  <c r="BF13" i="14"/>
  <c r="BF31" i="14"/>
  <c r="BF30" i="14"/>
  <c r="BF35" i="14"/>
  <c r="BF39" i="14"/>
  <c r="BF34" i="14"/>
  <c r="BF12" i="14"/>
  <c r="BF47" i="14"/>
  <c r="BF46" i="14"/>
  <c r="BF52" i="14"/>
  <c r="BF51" i="14"/>
  <c r="BF50" i="14"/>
  <c r="BF11" i="14"/>
  <c r="BF56" i="14"/>
  <c r="BF55" i="14"/>
  <c r="BF59" i="14"/>
  <c r="BF65" i="14"/>
  <c r="BF64" i="14"/>
  <c r="BF62" i="14"/>
  <c r="BF71" i="14"/>
  <c r="BF82" i="14"/>
  <c r="BF73" i="14"/>
  <c r="BF70" i="14"/>
  <c r="BF89" i="14"/>
  <c r="BF93" i="14"/>
  <c r="BF92" i="14"/>
  <c r="BF96" i="14"/>
  <c r="BF95" i="14"/>
  <c r="BF88" i="14"/>
  <c r="BF61" i="14"/>
  <c r="BF100" i="14"/>
  <c r="BF99" i="14"/>
  <c r="BF107" i="14"/>
  <c r="BF111" i="14"/>
  <c r="BF115" i="14"/>
  <c r="BF118" i="14"/>
  <c r="BF124" i="14"/>
  <c r="BF121" i="14"/>
  <c r="BF128" i="14"/>
  <c r="BF131" i="14"/>
  <c r="BF134" i="14"/>
  <c r="BF139" i="14"/>
  <c r="BF105" i="14"/>
  <c r="BF103" i="14"/>
  <c r="BF220" i="14"/>
  <c r="BF221" i="14"/>
  <c r="BF11" i="15"/>
  <c r="BF12" i="13"/>
  <c r="BF11" i="13"/>
  <c r="BF231" i="10"/>
  <c r="BF233" i="10"/>
  <c r="BG19" i="10"/>
  <c r="BG18" i="10"/>
  <c r="BG27" i="10"/>
  <c r="BG13" i="10"/>
  <c r="BG31" i="10"/>
  <c r="BG30" i="10"/>
  <c r="BG35" i="10"/>
  <c r="BG39" i="10"/>
  <c r="BG34" i="10"/>
  <c r="BG12" i="10"/>
  <c r="BG47" i="10"/>
  <c r="BG46" i="10"/>
  <c r="BG52" i="10"/>
  <c r="BG51" i="10"/>
  <c r="BG50" i="10"/>
  <c r="BG11" i="10"/>
  <c r="BG56" i="10"/>
  <c r="BG55" i="10"/>
  <c r="BG59" i="10"/>
  <c r="BG65" i="10"/>
  <c r="BG64" i="10"/>
  <c r="BG62" i="10"/>
  <c r="BG71" i="10"/>
  <c r="BG82" i="10"/>
  <c r="BG73" i="10"/>
  <c r="BG70" i="10"/>
  <c r="BG89" i="10"/>
  <c r="BG93" i="10"/>
  <c r="BG92" i="10"/>
  <c r="BG96" i="10"/>
  <c r="BG95" i="10"/>
  <c r="BG88" i="10"/>
  <c r="BG61" i="10"/>
  <c r="BG100" i="10"/>
  <c r="BG99" i="10"/>
  <c r="BG107" i="10"/>
  <c r="BG111" i="10"/>
  <c r="BG115" i="10"/>
  <c r="BG118" i="10"/>
  <c r="BG124" i="10"/>
  <c r="BG121" i="10"/>
  <c r="BG128" i="10"/>
  <c r="BG131" i="10"/>
  <c r="BG134" i="10"/>
  <c r="BG142" i="10"/>
  <c r="BG139" i="10"/>
  <c r="BG105" i="10"/>
  <c r="BG149" i="10"/>
  <c r="BG103" i="10"/>
  <c r="BG228" i="10"/>
  <c r="BG229" i="10"/>
  <c r="BG19" i="14"/>
  <c r="BG18" i="14"/>
  <c r="BG27" i="14"/>
  <c r="BG13" i="14"/>
  <c r="BG31" i="14"/>
  <c r="BG30" i="14"/>
  <c r="BG35" i="14"/>
  <c r="BG39" i="14"/>
  <c r="BG34" i="14"/>
  <c r="BG12" i="14"/>
  <c r="BG47" i="14"/>
  <c r="BG46" i="14"/>
  <c r="BG52" i="14"/>
  <c r="BG51" i="14"/>
  <c r="BG50" i="14"/>
  <c r="BG11" i="14"/>
  <c r="BG56" i="14"/>
  <c r="BG55" i="14"/>
  <c r="BG59" i="14"/>
  <c r="BG65" i="14"/>
  <c r="BG64" i="14"/>
  <c r="BG62" i="14"/>
  <c r="BG71" i="14"/>
  <c r="BG82" i="14"/>
  <c r="BG73" i="14"/>
  <c r="BG70" i="14"/>
  <c r="BG89" i="14"/>
  <c r="BG93" i="14"/>
  <c r="BG92" i="14"/>
  <c r="BG96" i="14"/>
  <c r="BG95" i="14"/>
  <c r="BG88" i="14"/>
  <c r="BG61" i="14"/>
  <c r="BG100" i="14"/>
  <c r="BG99" i="14"/>
  <c r="BG107" i="14"/>
  <c r="BG111" i="14"/>
  <c r="BG115" i="14"/>
  <c r="BG118" i="14"/>
  <c r="BG124" i="14"/>
  <c r="BG121" i="14"/>
  <c r="BG128" i="14"/>
  <c r="BG131" i="14"/>
  <c r="BG134" i="14"/>
  <c r="BG139" i="14"/>
  <c r="BG105" i="14"/>
  <c r="BG103" i="14"/>
  <c r="BG220" i="14"/>
  <c r="BG221" i="14"/>
  <c r="BG11" i="15"/>
  <c r="BG12" i="13"/>
  <c r="BG11" i="13"/>
  <c r="BG231" i="10"/>
  <c r="BG233" i="10"/>
  <c r="BH19" i="10"/>
  <c r="BH18" i="10"/>
  <c r="BH27" i="10"/>
  <c r="BH13" i="10"/>
  <c r="BH31" i="10"/>
  <c r="BH30" i="10"/>
  <c r="BH35" i="10"/>
  <c r="BH39" i="10"/>
  <c r="BH34" i="10"/>
  <c r="BH12" i="10"/>
  <c r="BH47" i="10"/>
  <c r="BH46" i="10"/>
  <c r="BH52" i="10"/>
  <c r="BH51" i="10"/>
  <c r="BH50" i="10"/>
  <c r="BH11" i="10"/>
  <c r="BH56" i="10"/>
  <c r="BH55" i="10"/>
  <c r="BH59" i="10"/>
  <c r="BH65" i="10"/>
  <c r="BH64" i="10"/>
  <c r="BH62" i="10"/>
  <c r="BH71" i="10"/>
  <c r="BH82" i="10"/>
  <c r="BH73" i="10"/>
  <c r="BH70" i="10"/>
  <c r="BH89" i="10"/>
  <c r="BH93" i="10"/>
  <c r="BH92" i="10"/>
  <c r="BH96" i="10"/>
  <c r="BH95" i="10"/>
  <c r="BH88" i="10"/>
  <c r="BH61" i="10"/>
  <c r="BH100" i="10"/>
  <c r="BH99" i="10"/>
  <c r="BH107" i="10"/>
  <c r="BH111" i="10"/>
  <c r="BH115" i="10"/>
  <c r="BH118" i="10"/>
  <c r="BH124" i="10"/>
  <c r="BH121" i="10"/>
  <c r="BH128" i="10"/>
  <c r="BH131" i="10"/>
  <c r="BH134" i="10"/>
  <c r="BH142" i="10"/>
  <c r="BH139" i="10"/>
  <c r="BH105" i="10"/>
  <c r="BH149" i="10"/>
  <c r="BH103" i="10"/>
  <c r="BH228" i="10"/>
  <c r="BH229" i="10"/>
  <c r="BH19" i="14"/>
  <c r="BH18" i="14"/>
  <c r="BH27" i="14"/>
  <c r="BH13" i="14"/>
  <c r="BH31" i="14"/>
  <c r="BH30" i="14"/>
  <c r="BH35" i="14"/>
  <c r="BH39" i="14"/>
  <c r="BH34" i="14"/>
  <c r="BH12" i="14"/>
  <c r="BH47" i="14"/>
  <c r="BH46" i="14"/>
  <c r="BH52" i="14"/>
  <c r="BH51" i="14"/>
  <c r="BH50" i="14"/>
  <c r="BH11" i="14"/>
  <c r="BH56" i="14"/>
  <c r="BH55" i="14"/>
  <c r="BH59" i="14"/>
  <c r="BH65" i="14"/>
  <c r="BH64" i="14"/>
  <c r="BH62" i="14"/>
  <c r="BH71" i="14"/>
  <c r="BH82" i="14"/>
  <c r="BH73" i="14"/>
  <c r="BH70" i="14"/>
  <c r="BH89" i="14"/>
  <c r="BH93" i="14"/>
  <c r="BH92" i="14"/>
  <c r="BH96" i="14"/>
  <c r="BH95" i="14"/>
  <c r="BH88" i="14"/>
  <c r="BH61" i="14"/>
  <c r="BH100" i="14"/>
  <c r="BH99" i="14"/>
  <c r="BH107" i="14"/>
  <c r="BH111" i="14"/>
  <c r="BH115" i="14"/>
  <c r="BH118" i="14"/>
  <c r="BH124" i="14"/>
  <c r="BH121" i="14"/>
  <c r="BH128" i="14"/>
  <c r="BH131" i="14"/>
  <c r="BH134" i="14"/>
  <c r="BH139" i="14"/>
  <c r="BH105" i="14"/>
  <c r="BH103" i="14"/>
  <c r="BH220" i="14"/>
  <c r="BH221" i="14"/>
  <c r="BH11" i="15"/>
  <c r="BH12" i="13"/>
  <c r="BH11" i="13"/>
  <c r="BH231" i="10"/>
  <c r="BH233" i="10"/>
  <c r="BI14" i="10"/>
  <c r="BI15" i="10"/>
  <c r="BI16" i="10"/>
  <c r="BI17" i="10"/>
  <c r="BI20" i="10"/>
  <c r="BI21" i="10"/>
  <c r="BI22" i="10"/>
  <c r="BI23" i="10"/>
  <c r="BI24" i="10"/>
  <c r="BI25" i="10"/>
  <c r="BI26" i="10"/>
  <c r="BI19" i="10"/>
  <c r="BI18" i="10"/>
  <c r="BI28" i="10"/>
  <c r="BI29" i="10"/>
  <c r="BI27" i="10"/>
  <c r="BI13" i="10"/>
  <c r="BI32" i="10"/>
  <c r="BI33" i="10"/>
  <c r="BI31" i="10"/>
  <c r="BI30" i="10"/>
  <c r="BI36" i="10"/>
  <c r="BI37" i="10"/>
  <c r="BI38" i="10"/>
  <c r="BI35" i="10"/>
  <c r="BI40" i="10"/>
  <c r="BI41" i="10"/>
  <c r="BI42" i="10"/>
  <c r="BI43" i="10"/>
  <c r="BI44" i="10"/>
  <c r="BI39" i="10"/>
  <c r="BI34" i="10"/>
  <c r="BI12" i="10"/>
  <c r="BI48" i="10"/>
  <c r="BI47" i="10"/>
  <c r="BI46" i="10"/>
  <c r="BI53" i="10"/>
  <c r="BI52" i="10"/>
  <c r="BI51" i="10"/>
  <c r="BI50" i="10"/>
  <c r="BI11" i="10"/>
  <c r="BI57" i="10"/>
  <c r="BI56" i="10"/>
  <c r="BI55" i="10"/>
  <c r="BI59" i="10"/>
  <c r="BI63" i="10"/>
  <c r="BI66" i="10"/>
  <c r="BI67" i="10"/>
  <c r="BI68" i="10"/>
  <c r="BI65" i="10"/>
  <c r="BI64" i="10"/>
  <c r="BI62" i="10"/>
  <c r="BI72" i="10"/>
  <c r="BI71" i="10"/>
  <c r="BI74" i="10"/>
  <c r="BI75" i="10"/>
  <c r="BI76" i="10"/>
  <c r="BI77" i="10"/>
  <c r="BI78" i="10"/>
  <c r="BI79" i="10"/>
  <c r="BI80" i="10"/>
  <c r="BI81" i="10"/>
  <c r="BI83" i="10"/>
  <c r="BI84" i="10"/>
  <c r="BI82" i="10"/>
  <c r="BI85" i="10"/>
  <c r="BI86" i="10"/>
  <c r="BI73" i="10"/>
  <c r="BI70" i="10"/>
  <c r="BI90" i="10"/>
  <c r="BI91" i="10"/>
  <c r="BI89" i="10"/>
  <c r="BI94" i="10"/>
  <c r="BI93" i="10"/>
  <c r="BI92" i="10"/>
  <c r="BI97" i="10"/>
  <c r="BI96" i="10"/>
  <c r="BI95" i="10"/>
  <c r="BI88" i="10"/>
  <c r="BI61" i="10"/>
  <c r="BI101" i="10"/>
  <c r="BI100" i="10"/>
  <c r="BI99" i="10"/>
  <c r="BI108" i="10"/>
  <c r="BI109" i="10"/>
  <c r="BI107" i="10"/>
  <c r="BI112" i="10"/>
  <c r="BI113" i="10"/>
  <c r="BI111" i="10"/>
  <c r="BI116" i="10"/>
  <c r="BI115" i="10"/>
  <c r="BI119" i="10"/>
  <c r="BI118" i="10"/>
  <c r="BI122" i="10"/>
  <c r="BI123" i="10"/>
  <c r="BI125" i="10"/>
  <c r="BI126" i="10"/>
  <c r="BI124" i="10"/>
  <c r="BI121" i="10"/>
  <c r="BI129" i="10"/>
  <c r="BI128" i="10"/>
  <c r="BI132" i="10"/>
  <c r="BI131" i="10"/>
  <c r="BI135" i="10"/>
  <c r="BI136" i="10"/>
  <c r="BI137" i="10"/>
  <c r="BI134" i="10"/>
  <c r="BI140" i="10"/>
  <c r="BI141" i="10"/>
  <c r="BI143" i="10"/>
  <c r="BI144" i="10"/>
  <c r="BI145" i="10"/>
  <c r="BI146" i="10"/>
  <c r="BI147" i="10"/>
  <c r="BI142" i="10"/>
  <c r="BI139" i="10"/>
  <c r="BI105" i="10"/>
  <c r="BI150" i="10"/>
  <c r="BI151" i="10"/>
  <c r="BI152" i="10"/>
  <c r="BI153" i="10"/>
  <c r="BI154" i="10"/>
  <c r="BI155" i="10"/>
  <c r="BI156" i="10"/>
  <c r="BI157" i="10"/>
  <c r="BI158" i="10"/>
  <c r="BI159" i="10"/>
  <c r="BI160" i="10"/>
  <c r="BI161" i="10"/>
  <c r="BI162" i="10"/>
  <c r="BI163" i="10"/>
  <c r="BI164" i="10"/>
  <c r="BI165" i="10"/>
  <c r="BI166" i="10"/>
  <c r="BI167" i="10"/>
  <c r="BI168" i="10"/>
  <c r="BI169" i="10"/>
  <c r="BI170" i="10"/>
  <c r="BI171" i="10"/>
  <c r="BI172" i="10"/>
  <c r="BI173" i="10"/>
  <c r="BI174" i="10"/>
  <c r="BI175" i="10"/>
  <c r="BI176" i="10"/>
  <c r="BI177" i="10"/>
  <c r="BI178" i="10"/>
  <c r="BI179" i="10"/>
  <c r="BI180" i="10"/>
  <c r="BI181" i="10"/>
  <c r="BI182" i="10"/>
  <c r="BI183" i="10"/>
  <c r="BI184" i="10"/>
  <c r="BI185" i="10"/>
  <c r="BI186" i="10"/>
  <c r="BI187" i="10"/>
  <c r="BI188" i="10"/>
  <c r="BI189" i="10"/>
  <c r="BI190" i="10"/>
  <c r="BI191" i="10"/>
  <c r="BI192" i="10"/>
  <c r="BI193" i="10"/>
  <c r="BI194" i="10"/>
  <c r="BI195" i="10"/>
  <c r="BI196" i="10"/>
  <c r="BI197" i="10"/>
  <c r="BI198" i="10"/>
  <c r="BI199" i="10"/>
  <c r="BI200" i="10"/>
  <c r="BI201" i="10"/>
  <c r="BI202" i="10"/>
  <c r="BI203" i="10"/>
  <c r="BI204" i="10"/>
  <c r="BI205" i="10"/>
  <c r="BI206" i="10"/>
  <c r="BI207" i="10"/>
  <c r="BI208" i="10"/>
  <c r="BI209" i="10"/>
  <c r="BI210" i="10"/>
  <c r="BI211" i="10"/>
  <c r="BI212" i="10"/>
  <c r="BI213" i="10"/>
  <c r="BI214" i="10"/>
  <c r="BI215" i="10"/>
  <c r="BI216" i="10"/>
  <c r="BI217" i="10"/>
  <c r="BI218" i="10"/>
  <c r="BI219" i="10"/>
  <c r="BI220" i="10"/>
  <c r="BI221" i="10"/>
  <c r="BI222" i="10"/>
  <c r="BI223" i="10"/>
  <c r="BI224" i="10"/>
  <c r="BI225" i="10"/>
  <c r="BI226" i="10"/>
  <c r="BI149" i="10"/>
  <c r="BI103" i="10"/>
  <c r="BI228" i="10"/>
  <c r="BI229" i="10"/>
  <c r="BI14" i="14"/>
  <c r="BI15" i="14"/>
  <c r="BI16" i="14"/>
  <c r="BI17" i="14"/>
  <c r="BI20" i="14"/>
  <c r="BI21" i="14"/>
  <c r="BI22" i="14"/>
  <c r="BI23" i="14"/>
  <c r="BI24" i="14"/>
  <c r="BI25" i="14"/>
  <c r="BI26" i="14"/>
  <c r="BI19" i="14"/>
  <c r="BI18" i="14"/>
  <c r="BI28" i="14"/>
  <c r="BI29" i="14"/>
  <c r="BI27" i="14"/>
  <c r="BI13" i="14"/>
  <c r="BI32" i="14"/>
  <c r="BI33" i="14"/>
  <c r="BI31" i="14"/>
  <c r="BI30" i="14"/>
  <c r="BI36" i="14"/>
  <c r="BI37" i="14"/>
  <c r="BI38" i="14"/>
  <c r="BI35" i="14"/>
  <c r="BI40" i="14"/>
  <c r="BI41" i="14"/>
  <c r="BI42" i="14"/>
  <c r="BI43" i="14"/>
  <c r="BI44" i="14"/>
  <c r="BI39" i="14"/>
  <c r="BI34" i="14"/>
  <c r="BI12" i="14"/>
  <c r="BI48" i="14"/>
  <c r="BI47" i="14"/>
  <c r="BI46" i="14"/>
  <c r="BI53" i="14"/>
  <c r="BI52" i="14"/>
  <c r="BI51" i="14"/>
  <c r="BI50" i="14"/>
  <c r="BI11" i="14"/>
  <c r="BI57" i="14"/>
  <c r="BI56" i="14"/>
  <c r="BI55" i="14"/>
  <c r="BI59" i="14"/>
  <c r="BI63" i="14"/>
  <c r="BI66" i="14"/>
  <c r="BI67" i="14"/>
  <c r="BI68" i="14"/>
  <c r="BI65" i="14"/>
  <c r="BI64" i="14"/>
  <c r="BI62" i="14"/>
  <c r="BI72" i="14"/>
  <c r="BI71" i="14"/>
  <c r="BI74" i="14"/>
  <c r="BI75" i="14"/>
  <c r="BI76" i="14"/>
  <c r="BI77" i="14"/>
  <c r="BI78" i="14"/>
  <c r="BI79" i="14"/>
  <c r="BI80" i="14"/>
  <c r="BI81" i="14"/>
  <c r="BI83" i="14"/>
  <c r="BI84" i="14"/>
  <c r="BI82" i="14"/>
  <c r="BI85" i="14"/>
  <c r="BI86" i="14"/>
  <c r="BI73" i="14"/>
  <c r="BI70" i="14"/>
  <c r="BI90" i="14"/>
  <c r="BI91" i="14"/>
  <c r="BI89" i="14"/>
  <c r="BI94" i="14"/>
  <c r="BI93" i="14"/>
  <c r="BI92" i="14"/>
  <c r="BI97" i="14"/>
  <c r="BI96" i="14"/>
  <c r="BI95" i="14"/>
  <c r="BI88" i="14"/>
  <c r="BI61" i="14"/>
  <c r="BI101" i="14"/>
  <c r="BI100" i="14"/>
  <c r="BI99" i="14"/>
  <c r="BI108" i="14"/>
  <c r="BI109" i="14"/>
  <c r="BI107" i="14"/>
  <c r="BI112" i="14"/>
  <c r="BI113" i="14"/>
  <c r="BI111" i="14"/>
  <c r="BI116" i="14"/>
  <c r="BI115" i="14"/>
  <c r="BI119" i="14"/>
  <c r="BI118" i="14"/>
  <c r="BI122" i="14"/>
  <c r="BI123" i="14"/>
  <c r="BI125" i="14"/>
  <c r="BI126" i="14"/>
  <c r="BI124" i="14"/>
  <c r="BI121" i="14"/>
  <c r="BI129" i="14"/>
  <c r="BI128" i="14"/>
  <c r="BI132" i="14"/>
  <c r="BI131" i="14"/>
  <c r="BI135" i="14"/>
  <c r="BI136" i="14"/>
  <c r="BI137" i="14"/>
  <c r="BI134" i="14"/>
  <c r="BI140" i="14"/>
  <c r="BI141" i="14"/>
  <c r="BI139" i="14"/>
  <c r="BI105" i="14"/>
  <c r="BI103" i="14"/>
  <c r="BI220" i="14"/>
  <c r="BI221" i="14"/>
  <c r="BI12" i="15"/>
  <c r="BI13" i="15"/>
  <c r="BI14" i="15"/>
  <c r="BI15" i="15"/>
  <c r="BI16" i="15"/>
  <c r="BI17" i="15"/>
  <c r="BI18" i="15"/>
  <c r="BI19" i="15"/>
  <c r="BI20" i="15"/>
  <c r="BI21" i="15"/>
  <c r="BI22" i="15"/>
  <c r="BI23" i="15"/>
  <c r="BI24" i="15"/>
  <c r="BI25" i="15"/>
  <c r="BI26" i="15"/>
  <c r="BI27" i="15"/>
  <c r="BI28" i="15"/>
  <c r="BI29" i="15"/>
  <c r="BI30" i="15"/>
  <c r="BI31" i="15"/>
  <c r="BI32" i="15"/>
  <c r="BI33" i="15"/>
  <c r="BI34" i="15"/>
  <c r="BI35" i="15"/>
  <c r="BI36" i="15"/>
  <c r="BI37" i="15"/>
  <c r="BI38" i="15"/>
  <c r="BI39" i="15"/>
  <c r="BI40" i="15"/>
  <c r="BI41" i="15"/>
  <c r="BI42" i="15"/>
  <c r="BI43" i="15"/>
  <c r="BI44" i="15"/>
  <c r="BI45" i="15"/>
  <c r="BI46" i="15"/>
  <c r="BI47" i="15"/>
  <c r="BI48" i="15"/>
  <c r="BI49" i="15"/>
  <c r="BI50" i="15"/>
  <c r="BI51" i="15"/>
  <c r="BI52" i="15"/>
  <c r="BI53" i="15"/>
  <c r="BI54" i="15"/>
  <c r="BI55" i="15"/>
  <c r="BI56" i="15"/>
  <c r="BI57" i="15"/>
  <c r="BI58" i="15"/>
  <c r="BI59" i="15"/>
  <c r="BI60" i="15"/>
  <c r="BI61" i="15"/>
  <c r="BI62" i="15"/>
  <c r="BI63" i="15"/>
  <c r="BI64" i="15"/>
  <c r="BI65" i="15"/>
  <c r="BI66" i="15"/>
  <c r="BI67" i="15"/>
  <c r="BI68" i="15"/>
  <c r="BI69" i="15"/>
  <c r="BI70" i="15"/>
  <c r="BI71" i="15"/>
  <c r="BI72" i="15"/>
  <c r="BI73" i="15"/>
  <c r="BI74" i="15"/>
  <c r="BI75" i="15"/>
  <c r="BI76" i="15"/>
  <c r="BI77" i="15"/>
  <c r="BI78" i="15"/>
  <c r="BI79" i="15"/>
  <c r="BI80" i="15"/>
  <c r="BI81" i="15"/>
  <c r="BI82" i="15"/>
  <c r="BI83" i="15"/>
  <c r="BI84" i="15"/>
  <c r="BI85" i="15"/>
  <c r="BI86" i="15"/>
  <c r="BI87" i="15"/>
  <c r="BI88" i="15"/>
  <c r="BI11" i="15"/>
  <c r="BI13" i="13"/>
  <c r="BI14" i="13"/>
  <c r="BI15" i="13"/>
  <c r="BI16" i="13"/>
  <c r="BI17" i="13"/>
  <c r="BI12" i="13"/>
  <c r="BI11" i="13"/>
  <c r="BI231" i="10"/>
  <c r="BI233" i="10"/>
  <c r="BJ87" i="15"/>
  <c r="BK86" i="15"/>
  <c r="BJ85" i="15"/>
  <c r="BJ81" i="15"/>
  <c r="BK80" i="15"/>
  <c r="BL79" i="15"/>
  <c r="BJ77" i="15"/>
  <c r="BL76" i="15"/>
  <c r="BL75" i="15"/>
  <c r="BJ75" i="15"/>
  <c r="BM74" i="15"/>
  <c r="BJ74" i="15"/>
  <c r="BL73" i="15"/>
  <c r="BJ73" i="15"/>
  <c r="BM72" i="15"/>
  <c r="BL72" i="15"/>
  <c r="BM71" i="15"/>
  <c r="BL71" i="15"/>
  <c r="BM70" i="15"/>
  <c r="BJ70" i="15"/>
  <c r="BL69" i="15"/>
  <c r="BJ69" i="15"/>
  <c r="BM68" i="15"/>
  <c r="BJ67" i="15"/>
  <c r="BM66" i="15"/>
  <c r="BJ65" i="15"/>
  <c r="BL62" i="15"/>
  <c r="BJ61" i="15"/>
  <c r="BJ59" i="15"/>
  <c r="BJ57" i="15"/>
  <c r="BL55" i="15"/>
  <c r="BM54" i="15"/>
  <c r="BM53" i="15"/>
  <c r="BJ53" i="15"/>
  <c r="BJ50" i="15"/>
  <c r="BJ49" i="15"/>
  <c r="BK46" i="15"/>
  <c r="BJ45" i="15"/>
  <c r="BM44" i="15"/>
  <c r="BJ42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BJ40" i="15"/>
  <c r="BJ39" i="15"/>
  <c r="BJ38" i="15"/>
  <c r="BJ37" i="15"/>
  <c r="BJ36" i="15"/>
  <c r="BJ35" i="15"/>
  <c r="BJ34" i="15"/>
  <c r="BJ33" i="15"/>
  <c r="BJ32" i="15"/>
  <c r="BM31" i="15"/>
  <c r="BJ31" i="15"/>
  <c r="BL30" i="15"/>
  <c r="BJ30" i="15"/>
  <c r="BJ29" i="15"/>
  <c r="BL28" i="15"/>
  <c r="BJ28" i="15"/>
  <c r="BM27" i="15"/>
  <c r="BL27" i="15"/>
  <c r="BJ27" i="15"/>
  <c r="BJ26" i="15"/>
  <c r="BJ25" i="15"/>
  <c r="BM24" i="15"/>
  <c r="BJ24" i="15"/>
  <c r="BM23" i="15"/>
  <c r="BJ23" i="15"/>
  <c r="BJ22" i="15"/>
  <c r="BJ21" i="15"/>
  <c r="BM20" i="15"/>
  <c r="BJ20" i="15"/>
  <c r="BM19" i="15"/>
  <c r="BJ19" i="15"/>
  <c r="BJ18" i="15"/>
  <c r="BL17" i="15"/>
  <c r="BJ17" i="15"/>
  <c r="BJ16" i="15"/>
  <c r="BJ15" i="15"/>
  <c r="BJ14" i="15"/>
  <c r="BM13" i="15"/>
  <c r="BL13" i="15"/>
  <c r="BJ13" i="15"/>
  <c r="BJ12" i="15"/>
  <c r="I11" i="15"/>
  <c r="BM108" i="14"/>
  <c r="BM109" i="14"/>
  <c r="BM107" i="14"/>
  <c r="BM112" i="14"/>
  <c r="BM113" i="14"/>
  <c r="BM111" i="14"/>
  <c r="BM116" i="14"/>
  <c r="BM115" i="14"/>
  <c r="BM119" i="14"/>
  <c r="BM118" i="14"/>
  <c r="BM122" i="14"/>
  <c r="BM123" i="14"/>
  <c r="BM125" i="14"/>
  <c r="BM126" i="14"/>
  <c r="BM124" i="14"/>
  <c r="BM121" i="14"/>
  <c r="BM129" i="14"/>
  <c r="BM128" i="14"/>
  <c r="BM132" i="14"/>
  <c r="BM131" i="14"/>
  <c r="BM135" i="14"/>
  <c r="BM136" i="14"/>
  <c r="BM137" i="14"/>
  <c r="BM134" i="14"/>
  <c r="BM140" i="14"/>
  <c r="BM141" i="14"/>
  <c r="BM139" i="14"/>
  <c r="BM105" i="14"/>
  <c r="BM103" i="14"/>
  <c r="BL108" i="14"/>
  <c r="BL109" i="14"/>
  <c r="BL107" i="14"/>
  <c r="BL112" i="14"/>
  <c r="BL113" i="14"/>
  <c r="BL111" i="14"/>
  <c r="BL116" i="14"/>
  <c r="BL115" i="14"/>
  <c r="BL119" i="14"/>
  <c r="BL118" i="14"/>
  <c r="BL122" i="14"/>
  <c r="BL123" i="14"/>
  <c r="BL125" i="14"/>
  <c r="BL126" i="14"/>
  <c r="BL124" i="14"/>
  <c r="BL121" i="14"/>
  <c r="BL129" i="14"/>
  <c r="BL128" i="14"/>
  <c r="BL132" i="14"/>
  <c r="BL131" i="14"/>
  <c r="BL135" i="14"/>
  <c r="BL136" i="14"/>
  <c r="BL137" i="14"/>
  <c r="BL134" i="14"/>
  <c r="BL140" i="14"/>
  <c r="BL141" i="14"/>
  <c r="BL139" i="14"/>
  <c r="BL105" i="14"/>
  <c r="BL103" i="14"/>
  <c r="BK108" i="14"/>
  <c r="BK109" i="14"/>
  <c r="BK107" i="14"/>
  <c r="BK112" i="14"/>
  <c r="BK113" i="14"/>
  <c r="BK111" i="14"/>
  <c r="BK116" i="14"/>
  <c r="BK115" i="14"/>
  <c r="BK119" i="14"/>
  <c r="BK118" i="14"/>
  <c r="BK122" i="14"/>
  <c r="BK123" i="14"/>
  <c r="BK125" i="14"/>
  <c r="BK126" i="14"/>
  <c r="BK124" i="14"/>
  <c r="BK121" i="14"/>
  <c r="BK129" i="14"/>
  <c r="BK128" i="14"/>
  <c r="BK132" i="14"/>
  <c r="BK131" i="14"/>
  <c r="BK135" i="14"/>
  <c r="BK136" i="14"/>
  <c r="BK137" i="14"/>
  <c r="BK134" i="14"/>
  <c r="BK140" i="14"/>
  <c r="BK141" i="14"/>
  <c r="BK139" i="14"/>
  <c r="BK105" i="14"/>
  <c r="BK103" i="14"/>
  <c r="BJ108" i="14"/>
  <c r="BJ109" i="14"/>
  <c r="BJ107" i="14"/>
  <c r="BJ112" i="14"/>
  <c r="BJ113" i="14"/>
  <c r="BJ111" i="14"/>
  <c r="BJ116" i="14"/>
  <c r="BJ115" i="14"/>
  <c r="BJ119" i="14"/>
  <c r="BJ118" i="14"/>
  <c r="BJ122" i="14"/>
  <c r="BJ123" i="14"/>
  <c r="BJ125" i="14"/>
  <c r="BJ126" i="14"/>
  <c r="BJ124" i="14"/>
  <c r="BJ121" i="14"/>
  <c r="BJ129" i="14"/>
  <c r="BJ128" i="14"/>
  <c r="BJ132" i="14"/>
  <c r="BJ131" i="14"/>
  <c r="BJ135" i="14"/>
  <c r="BJ136" i="14"/>
  <c r="BJ137" i="14"/>
  <c r="BJ134" i="14"/>
  <c r="BJ140" i="14"/>
  <c r="BJ141" i="14"/>
  <c r="BJ139" i="14"/>
  <c r="BJ105" i="14"/>
  <c r="BJ103" i="14"/>
  <c r="I107" i="14"/>
  <c r="I111" i="14"/>
  <c r="I115" i="14"/>
  <c r="I118" i="14"/>
  <c r="I124" i="14"/>
  <c r="I121" i="14"/>
  <c r="I128" i="14"/>
  <c r="I131" i="14"/>
  <c r="I134" i="14"/>
  <c r="I139" i="14"/>
  <c r="I105" i="14"/>
  <c r="I103" i="14"/>
  <c r="BK47" i="15"/>
  <c r="BK48" i="15"/>
  <c r="BK51" i="15"/>
  <c r="BK52" i="15"/>
  <c r="BK54" i="15"/>
  <c r="BK63" i="15"/>
  <c r="BK64" i="15"/>
  <c r="BK68" i="15"/>
  <c r="BK76" i="15"/>
  <c r="BM80" i="15"/>
  <c r="BL22" i="15"/>
  <c r="BL54" i="15"/>
  <c r="BM55" i="15"/>
  <c r="BM17" i="15"/>
  <c r="BM36" i="15"/>
  <c r="BM38" i="15"/>
  <c r="BL43" i="15"/>
  <c r="BL44" i="15"/>
  <c r="BL47" i="15"/>
  <c r="BL49" i="15"/>
  <c r="BL53" i="15"/>
  <c r="BK55" i="15"/>
  <c r="BK56" i="15"/>
  <c r="BK60" i="15"/>
  <c r="BK62" i="15"/>
  <c r="BM82" i="15"/>
  <c r="BM84" i="15"/>
  <c r="BL86" i="15"/>
  <c r="BM87" i="15"/>
  <c r="BM88" i="15"/>
  <c r="BM63" i="15"/>
  <c r="BM81" i="15"/>
  <c r="BK15" i="15"/>
  <c r="BK16" i="15"/>
  <c r="BK31" i="15"/>
  <c r="BL52" i="15"/>
  <c r="BL68" i="15"/>
  <c r="BM15" i="15"/>
  <c r="BL19" i="15"/>
  <c r="BL21" i="15"/>
  <c r="BM28" i="15"/>
  <c r="BM29" i="15"/>
  <c r="BL34" i="15"/>
  <c r="BL35" i="15"/>
  <c r="BL37" i="15"/>
  <c r="BK38" i="15"/>
  <c r="BL39" i="15"/>
  <c r="BM47" i="15"/>
  <c r="BM49" i="15"/>
  <c r="BM51" i="15"/>
  <c r="BM57" i="15"/>
  <c r="BM59" i="15"/>
  <c r="BM62" i="15"/>
  <c r="BL63" i="15"/>
  <c r="BL66" i="15"/>
  <c r="BL67" i="15"/>
  <c r="BK72" i="15"/>
  <c r="BM73" i="15"/>
  <c r="BM76" i="15"/>
  <c r="BM77" i="15"/>
  <c r="BM79" i="15"/>
  <c r="BL81" i="15"/>
  <c r="BL82" i="15"/>
  <c r="BL83" i="15"/>
  <c r="BL84" i="15"/>
  <c r="BL85" i="15"/>
  <c r="BK88" i="15"/>
  <c r="BK24" i="15"/>
  <c r="BL24" i="15"/>
  <c r="BK25" i="15"/>
  <c r="BK39" i="15"/>
  <c r="BK49" i="15"/>
  <c r="BK57" i="15"/>
  <c r="BL57" i="15"/>
  <c r="BJ58" i="15"/>
  <c r="BK58" i="15"/>
  <c r="BK74" i="15"/>
  <c r="BL74" i="15"/>
  <c r="BK13" i="15"/>
  <c r="BK21" i="15"/>
  <c r="BK34" i="15"/>
  <c r="BM56" i="15"/>
  <c r="BL56" i="15"/>
  <c r="BK12" i="15"/>
  <c r="BL12" i="15"/>
  <c r="BK35" i="15"/>
  <c r="BM42" i="15"/>
  <c r="BK85" i="15"/>
  <c r="BK17" i="15"/>
  <c r="BM18" i="15"/>
  <c r="BM26" i="15"/>
  <c r="BL31" i="15"/>
  <c r="BM33" i="15"/>
  <c r="BL38" i="15"/>
  <c r="BM40" i="15"/>
  <c r="BL40" i="15"/>
  <c r="BM50" i="15"/>
  <c r="BK75" i="15"/>
  <c r="BK69" i="15"/>
  <c r="BK73" i="15"/>
  <c r="BK81" i="15"/>
  <c r="BK14" i="15"/>
  <c r="BK18" i="15"/>
  <c r="BK22" i="15"/>
  <c r="BK23" i="15"/>
  <c r="BK26" i="15"/>
  <c r="BK28" i="15"/>
  <c r="BK29" i="15"/>
  <c r="BK33" i="15"/>
  <c r="BM37" i="15"/>
  <c r="BK41" i="15"/>
  <c r="BK42" i="15"/>
  <c r="BM43" i="15"/>
  <c r="BK45" i="15"/>
  <c r="BK59" i="15"/>
  <c r="BK65" i="15"/>
  <c r="BM67" i="15"/>
  <c r="BK70" i="15"/>
  <c r="BL80" i="15"/>
  <c r="BM83" i="15"/>
  <c r="BK87" i="15"/>
  <c r="BL88" i="15"/>
  <c r="BL14" i="15"/>
  <c r="BL18" i="15"/>
  <c r="BK19" i="15"/>
  <c r="BM21" i="15"/>
  <c r="BM22" i="15"/>
  <c r="BL23" i="15"/>
  <c r="BM25" i="15"/>
  <c r="BL26" i="15"/>
  <c r="BK27" i="15"/>
  <c r="BK30" i="15"/>
  <c r="BK32" i="15"/>
  <c r="BL33" i="15"/>
  <c r="BM35" i="15"/>
  <c r="BK37" i="15"/>
  <c r="BM39" i="15"/>
  <c r="BK40" i="15"/>
  <c r="BM41" i="15"/>
  <c r="BL42" i="15"/>
  <c r="BK43" i="15"/>
  <c r="BM46" i="15"/>
  <c r="BL50" i="15"/>
  <c r="BL51" i="15"/>
  <c r="BK53" i="15"/>
  <c r="BM58" i="15"/>
  <c r="BL59" i="15"/>
  <c r="BM61" i="15"/>
  <c r="BK66" i="15"/>
  <c r="BK67" i="15"/>
  <c r="BL70" i="15"/>
  <c r="BK71" i="15"/>
  <c r="BM75" i="15"/>
  <c r="BK78" i="15"/>
  <c r="BK79" i="15"/>
  <c r="BK82" i="15"/>
  <c r="BK83" i="15"/>
  <c r="BK84" i="15"/>
  <c r="BM86" i="15"/>
  <c r="BL87" i="15"/>
  <c r="BM45" i="15"/>
  <c r="BL45" i="15"/>
  <c r="BJ48" i="15"/>
  <c r="BJ54" i="15"/>
  <c r="BM60" i="15"/>
  <c r="BL60" i="15"/>
  <c r="BJ80" i="15"/>
  <c r="BJ83" i="15"/>
  <c r="BM32" i="15"/>
  <c r="BL32" i="15"/>
  <c r="BK36" i="15"/>
  <c r="BL36" i="15"/>
  <c r="BJ52" i="15"/>
  <c r="BJ63" i="15"/>
  <c r="BL64" i="15"/>
  <c r="BM64" i="15"/>
  <c r="BJ72" i="15"/>
  <c r="BM12" i="15"/>
  <c r="BL46" i="15"/>
  <c r="BK77" i="15"/>
  <c r="BL77" i="15"/>
  <c r="BJ78" i="15"/>
  <c r="BL15" i="15"/>
  <c r="BM16" i="15"/>
  <c r="BL16" i="15"/>
  <c r="BK20" i="15"/>
  <c r="BL20" i="15"/>
  <c r="BL29" i="15"/>
  <c r="BM34" i="15"/>
  <c r="BL41" i="15"/>
  <c r="BK50" i="15"/>
  <c r="BJ56" i="15"/>
  <c r="BL48" i="15"/>
  <c r="BM48" i="15"/>
  <c r="BJ51" i="15"/>
  <c r="BJ55" i="15"/>
  <c r="BK61" i="15"/>
  <c r="BL61" i="15"/>
  <c r="BJ62" i="15"/>
  <c r="BJ66" i="15"/>
  <c r="BJ71" i="15"/>
  <c r="BJ82" i="15"/>
  <c r="BJ86" i="15"/>
  <c r="BM14" i="15"/>
  <c r="BL25" i="15"/>
  <c r="BM30" i="15"/>
  <c r="BJ46" i="15"/>
  <c r="BL58" i="15"/>
  <c r="BM65" i="15"/>
  <c r="BJ68" i="15"/>
  <c r="BM78" i="15"/>
  <c r="BL78" i="15"/>
  <c r="BJ79" i="15"/>
  <c r="BM85" i="15"/>
  <c r="BJ88" i="15"/>
  <c r="BJ41" i="15"/>
  <c r="BJ43" i="15"/>
  <c r="BJ47" i="15"/>
  <c r="BM52" i="15"/>
  <c r="BJ64" i="15"/>
  <c r="BL65" i="15"/>
  <c r="BM69" i="15"/>
  <c r="BJ84" i="15"/>
  <c r="BK44" i="15"/>
  <c r="BJ44" i="15"/>
  <c r="BJ60" i="15"/>
  <c r="BJ76" i="15"/>
  <c r="BK11" i="15"/>
  <c r="BJ11" i="15"/>
  <c r="BL11" i="15"/>
  <c r="BM11" i="15"/>
  <c r="BI218" i="14"/>
  <c r="AV218" i="14"/>
  <c r="BM218" i="14"/>
  <c r="AI218" i="14"/>
  <c r="V218" i="14"/>
  <c r="BJ218" i="14"/>
  <c r="BI217" i="14"/>
  <c r="AV217" i="14"/>
  <c r="AI217" i="14"/>
  <c r="V217" i="14"/>
  <c r="BK217" i="14"/>
  <c r="BI216" i="14"/>
  <c r="AV216" i="14"/>
  <c r="BM216" i="14"/>
  <c r="AI216" i="14"/>
  <c r="BL216" i="14"/>
  <c r="V216" i="14"/>
  <c r="BJ216" i="14"/>
  <c r="BI215" i="14"/>
  <c r="AV215" i="14"/>
  <c r="AI215" i="14"/>
  <c r="BL215" i="14"/>
  <c r="V215" i="14"/>
  <c r="BK215" i="14"/>
  <c r="BI214" i="14"/>
  <c r="AV214" i="14"/>
  <c r="BM214" i="14"/>
  <c r="AI214" i="14"/>
  <c r="V214" i="14"/>
  <c r="BJ214" i="14"/>
  <c r="BI213" i="14"/>
  <c r="AV213" i="14"/>
  <c r="AI213" i="14"/>
  <c r="V213" i="14"/>
  <c r="BK213" i="14"/>
  <c r="BI212" i="14"/>
  <c r="AV212" i="14"/>
  <c r="AI212" i="14"/>
  <c r="BL212" i="14"/>
  <c r="V212" i="14"/>
  <c r="BK212" i="14"/>
  <c r="BI211" i="14"/>
  <c r="AV211" i="14"/>
  <c r="AI211" i="14"/>
  <c r="BL211" i="14"/>
  <c r="V211" i="14"/>
  <c r="AV210" i="14"/>
  <c r="BI210" i="14"/>
  <c r="BM210" i="14"/>
  <c r="AI210" i="14"/>
  <c r="V210" i="14"/>
  <c r="BJ210" i="14"/>
  <c r="BI209" i="14"/>
  <c r="AV209" i="14"/>
  <c r="AI209" i="14"/>
  <c r="BL209" i="14"/>
  <c r="V209" i="14"/>
  <c r="BI208" i="14"/>
  <c r="AV208" i="14"/>
  <c r="BM208" i="14"/>
  <c r="AI208" i="14"/>
  <c r="V208" i="14"/>
  <c r="BJ208" i="14"/>
  <c r="BI207" i="14"/>
  <c r="AV207" i="14"/>
  <c r="BM207" i="14"/>
  <c r="AI207" i="14"/>
  <c r="V207" i="14"/>
  <c r="BJ207" i="14"/>
  <c r="BI206" i="14"/>
  <c r="AV206" i="14"/>
  <c r="BM206" i="14"/>
  <c r="AI206" i="14"/>
  <c r="V206" i="14"/>
  <c r="BJ206" i="14"/>
  <c r="BI205" i="14"/>
  <c r="AV205" i="14"/>
  <c r="BM205" i="14"/>
  <c r="AI205" i="14"/>
  <c r="BL205" i="14"/>
  <c r="V205" i="14"/>
  <c r="BK205" i="14"/>
  <c r="AV204" i="14"/>
  <c r="BI204" i="14"/>
  <c r="BM204" i="14"/>
  <c r="AI204" i="14"/>
  <c r="BL204" i="14"/>
  <c r="V204" i="14"/>
  <c r="BJ204" i="14"/>
  <c r="BI203" i="14"/>
  <c r="AV203" i="14"/>
  <c r="BM203" i="14"/>
  <c r="AI203" i="14"/>
  <c r="V203" i="14"/>
  <c r="BK203" i="14"/>
  <c r="BJ203" i="14"/>
  <c r="BI202" i="14"/>
  <c r="AV202" i="14"/>
  <c r="BM202" i="14"/>
  <c r="AI202" i="14"/>
  <c r="BL202" i="14"/>
  <c r="V202" i="14"/>
  <c r="BJ202" i="14"/>
  <c r="BI201" i="14"/>
  <c r="AV201" i="14"/>
  <c r="AI201" i="14"/>
  <c r="V201" i="14"/>
  <c r="BK201" i="14"/>
  <c r="BI200" i="14"/>
  <c r="AV200" i="14"/>
  <c r="AI200" i="14"/>
  <c r="V200" i="14"/>
  <c r="BK200" i="14"/>
  <c r="BI199" i="14"/>
  <c r="AV199" i="14"/>
  <c r="AI199" i="14"/>
  <c r="BL199" i="14"/>
  <c r="V199" i="14"/>
  <c r="BJ199" i="14"/>
  <c r="BI198" i="14"/>
  <c r="AV198" i="14"/>
  <c r="AI198" i="14"/>
  <c r="BL198" i="14"/>
  <c r="V198" i="14"/>
  <c r="BJ198" i="14"/>
  <c r="BI197" i="14"/>
  <c r="AV197" i="14"/>
  <c r="AI197" i="14"/>
  <c r="V197" i="14"/>
  <c r="BK197" i="14"/>
  <c r="BI196" i="14"/>
  <c r="AV196" i="14"/>
  <c r="BM196" i="14"/>
  <c r="AI196" i="14"/>
  <c r="BL196" i="14"/>
  <c r="V196" i="14"/>
  <c r="BI195" i="14"/>
  <c r="AV195" i="14"/>
  <c r="AI195" i="14"/>
  <c r="V195" i="14"/>
  <c r="AI194" i="14"/>
  <c r="AV194" i="14"/>
  <c r="BL194" i="14"/>
  <c r="BI194" i="14"/>
  <c r="BM194" i="14"/>
  <c r="V194" i="14"/>
  <c r="BJ194" i="14"/>
  <c r="AI193" i="14"/>
  <c r="AV193" i="14"/>
  <c r="BL193" i="14"/>
  <c r="BI193" i="14"/>
  <c r="V193" i="14"/>
  <c r="BK193" i="14"/>
  <c r="BI192" i="14"/>
  <c r="AV192" i="14"/>
  <c r="BM192" i="14"/>
  <c r="AI192" i="14"/>
  <c r="BL192" i="14"/>
  <c r="V192" i="14"/>
  <c r="BJ192" i="14"/>
  <c r="BI191" i="14"/>
  <c r="AV191" i="14"/>
  <c r="AI191" i="14"/>
  <c r="V191" i="14"/>
  <c r="BK191" i="14"/>
  <c r="BJ191" i="14"/>
  <c r="AV190" i="14"/>
  <c r="BI190" i="14"/>
  <c r="BM190" i="14"/>
  <c r="AI190" i="14"/>
  <c r="V190" i="14"/>
  <c r="BJ190" i="14"/>
  <c r="BI189" i="14"/>
  <c r="AV189" i="14"/>
  <c r="AI189" i="14"/>
  <c r="BL189" i="14"/>
  <c r="V189" i="14"/>
  <c r="BI188" i="14"/>
  <c r="AV188" i="14"/>
  <c r="BM188" i="14"/>
  <c r="AI188" i="14"/>
  <c r="V188" i="14"/>
  <c r="BK188" i="14"/>
  <c r="BI187" i="14"/>
  <c r="AV187" i="14"/>
  <c r="BM187" i="14"/>
  <c r="AI187" i="14"/>
  <c r="V187" i="14"/>
  <c r="BJ187" i="14"/>
  <c r="AI186" i="14"/>
  <c r="AV186" i="14"/>
  <c r="BL186" i="14"/>
  <c r="BI186" i="14"/>
  <c r="V186" i="14"/>
  <c r="BJ186" i="14"/>
  <c r="AI185" i="14"/>
  <c r="AV185" i="14"/>
  <c r="BL185" i="14"/>
  <c r="BI185" i="14"/>
  <c r="V185" i="14"/>
  <c r="BK185" i="14"/>
  <c r="BI184" i="14"/>
  <c r="AV184" i="14"/>
  <c r="AI184" i="14"/>
  <c r="BL184" i="14"/>
  <c r="V184" i="14"/>
  <c r="BJ184" i="14"/>
  <c r="BI183" i="14"/>
  <c r="AV183" i="14"/>
  <c r="BM183" i="14"/>
  <c r="AI183" i="14"/>
  <c r="BL183" i="14"/>
  <c r="V183" i="14"/>
  <c r="BJ183" i="14"/>
  <c r="BI182" i="14"/>
  <c r="AV182" i="14"/>
  <c r="AI182" i="14"/>
  <c r="V182" i="14"/>
  <c r="AV181" i="14"/>
  <c r="BI181" i="14"/>
  <c r="BM181" i="14"/>
  <c r="AI181" i="14"/>
  <c r="V181" i="14"/>
  <c r="BI180" i="14"/>
  <c r="AV180" i="14"/>
  <c r="BM180" i="14"/>
  <c r="AI180" i="14"/>
  <c r="BL180" i="14"/>
  <c r="V180" i="14"/>
  <c r="BI179" i="14"/>
  <c r="AV179" i="14"/>
  <c r="BM179" i="14"/>
  <c r="AI179" i="14"/>
  <c r="BL179" i="14"/>
  <c r="V179" i="14"/>
  <c r="BI178" i="14"/>
  <c r="AV178" i="14"/>
  <c r="BM178" i="14"/>
  <c r="AI178" i="14"/>
  <c r="V178" i="14"/>
  <c r="BJ178" i="14"/>
  <c r="BI177" i="14"/>
  <c r="AV177" i="14"/>
  <c r="BM177" i="14"/>
  <c r="AI177" i="14"/>
  <c r="V177" i="14"/>
  <c r="BK177" i="14"/>
  <c r="BI176" i="14"/>
  <c r="AV176" i="14"/>
  <c r="AI176" i="14"/>
  <c r="BL176" i="14"/>
  <c r="V176" i="14"/>
  <c r="BJ176" i="14"/>
  <c r="BI175" i="14"/>
  <c r="AV175" i="14"/>
  <c r="BM175" i="14"/>
  <c r="AI175" i="14"/>
  <c r="V175" i="14"/>
  <c r="BJ175" i="14"/>
  <c r="BI174" i="14"/>
  <c r="AV174" i="14"/>
  <c r="AI174" i="14"/>
  <c r="V174" i="14"/>
  <c r="BJ174" i="14"/>
  <c r="BI173" i="14"/>
  <c r="AV173" i="14"/>
  <c r="BM173" i="14"/>
  <c r="AI173" i="14"/>
  <c r="V173" i="14"/>
  <c r="BJ173" i="14"/>
  <c r="AV172" i="14"/>
  <c r="BI172" i="14"/>
  <c r="BM172" i="14"/>
  <c r="AI172" i="14"/>
  <c r="BL172" i="14"/>
  <c r="V172" i="14"/>
  <c r="BK172" i="14"/>
  <c r="BI171" i="14"/>
  <c r="AV171" i="14"/>
  <c r="BM171" i="14"/>
  <c r="AI171" i="14"/>
  <c r="BL171" i="14"/>
  <c r="V171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BI170" i="14"/>
  <c r="AV170" i="14"/>
  <c r="BM170" i="14"/>
  <c r="AI170" i="14"/>
  <c r="V170" i="14"/>
  <c r="BI169" i="14"/>
  <c r="AV169" i="14"/>
  <c r="BM169" i="14"/>
  <c r="AI169" i="14"/>
  <c r="V169" i="14"/>
  <c r="AI168" i="14"/>
  <c r="AV168" i="14"/>
  <c r="BL168" i="14"/>
  <c r="BI168" i="14"/>
  <c r="V168" i="14"/>
  <c r="BK168" i="14"/>
  <c r="BI167" i="14"/>
  <c r="AV167" i="14"/>
  <c r="AI167" i="14"/>
  <c r="BL167" i="14"/>
  <c r="V167" i="14"/>
  <c r="BJ167" i="14"/>
  <c r="BI166" i="14"/>
  <c r="AV166" i="14"/>
  <c r="BM166" i="14"/>
  <c r="AI166" i="14"/>
  <c r="V166" i="14"/>
  <c r="BJ166" i="14"/>
  <c r="BI165" i="14"/>
  <c r="AV165" i="14"/>
  <c r="BM165" i="14"/>
  <c r="AI165" i="14"/>
  <c r="V165" i="14"/>
  <c r="BI164" i="14"/>
  <c r="AV164" i="14"/>
  <c r="BM164" i="14"/>
  <c r="AI164" i="14"/>
  <c r="V164" i="14"/>
  <c r="BI163" i="14"/>
  <c r="AV163" i="14"/>
  <c r="AI163" i="14"/>
  <c r="V163" i="14"/>
  <c r="BJ163" i="14"/>
  <c r="AI162" i="14"/>
  <c r="AV162" i="14"/>
  <c r="BL162" i="14"/>
  <c r="BI162" i="14"/>
  <c r="V162" i="14"/>
  <c r="BK162" i="14"/>
  <c r="BI161" i="14"/>
  <c r="AV161" i="14"/>
  <c r="AI161" i="14"/>
  <c r="V161" i="14"/>
  <c r="BJ161" i="14"/>
  <c r="BI160" i="14"/>
  <c r="AV160" i="14"/>
  <c r="AI160" i="14"/>
  <c r="V160" i="14"/>
  <c r="BK160" i="14"/>
  <c r="BI159" i="14"/>
  <c r="AV159" i="14"/>
  <c r="AI159" i="14"/>
  <c r="BL159" i="14"/>
  <c r="V159" i="14"/>
  <c r="BJ159" i="14"/>
  <c r="BI158" i="14"/>
  <c r="AV158" i="14"/>
  <c r="AI158" i="14"/>
  <c r="BL158" i="14"/>
  <c r="V158" i="14"/>
  <c r="BI157" i="14"/>
  <c r="AV157" i="14"/>
  <c r="AI157" i="14"/>
  <c r="BL157" i="14"/>
  <c r="V157" i="14"/>
  <c r="BJ157" i="14"/>
  <c r="BI156" i="14"/>
  <c r="AV156" i="14"/>
  <c r="BM156" i="14"/>
  <c r="AI156" i="14"/>
  <c r="BL156" i="14"/>
  <c r="V156" i="14"/>
  <c r="BI155" i="14"/>
  <c r="AV155" i="14"/>
  <c r="BM155" i="14"/>
  <c r="AI155" i="14"/>
  <c r="V155" i="14"/>
  <c r="BJ155" i="14"/>
  <c r="BI154" i="14"/>
  <c r="AV154" i="14"/>
  <c r="BM154" i="14"/>
  <c r="AI154" i="14"/>
  <c r="BL154" i="14"/>
  <c r="V154" i="14"/>
  <c r="BI153" i="14"/>
  <c r="AV153" i="14"/>
  <c r="BM153" i="14"/>
  <c r="AI153" i="14"/>
  <c r="BL153" i="14"/>
  <c r="V153" i="14"/>
  <c r="BI152" i="14"/>
  <c r="AV152" i="14"/>
  <c r="AI152" i="14"/>
  <c r="V152" i="14"/>
  <c r="BK152" i="14"/>
  <c r="BI151" i="14"/>
  <c r="AV151" i="14"/>
  <c r="AI151" i="14"/>
  <c r="BL151" i="14"/>
  <c r="V151" i="14"/>
  <c r="BJ151" i="14"/>
  <c r="BI150" i="14"/>
  <c r="AV150" i="14"/>
  <c r="BM150" i="14"/>
  <c r="AI150" i="14"/>
  <c r="BL150" i="14"/>
  <c r="V150" i="14"/>
  <c r="BJ150" i="14"/>
  <c r="BI149" i="14"/>
  <c r="AV149" i="14"/>
  <c r="BM149" i="14"/>
  <c r="AI149" i="14"/>
  <c r="BL149" i="14"/>
  <c r="V149" i="14"/>
  <c r="BK149" i="14"/>
  <c r="BI148" i="14"/>
  <c r="AV148" i="14"/>
  <c r="BM148" i="14"/>
  <c r="AI148" i="14"/>
  <c r="V148" i="14"/>
  <c r="BK148" i="14"/>
  <c r="BI147" i="14"/>
  <c r="AV147" i="14"/>
  <c r="AI147" i="14"/>
  <c r="BL147" i="14"/>
  <c r="V147" i="14"/>
  <c r="BJ147" i="14"/>
  <c r="AI146" i="14"/>
  <c r="AV146" i="14"/>
  <c r="BL146" i="14"/>
  <c r="BI146" i="14"/>
  <c r="BM146" i="14"/>
  <c r="V146" i="14"/>
  <c r="BK146" i="14"/>
  <c r="BI145" i="14"/>
  <c r="AV145" i="14"/>
  <c r="BM145" i="14"/>
  <c r="AI145" i="14"/>
  <c r="V145" i="14"/>
  <c r="BJ145" i="14"/>
  <c r="BI144" i="14"/>
  <c r="AV144" i="14"/>
  <c r="AI144" i="14"/>
  <c r="V144" i="14"/>
  <c r="BK144" i="14"/>
  <c r="BI143" i="14"/>
  <c r="AV143" i="14"/>
  <c r="AI143" i="14"/>
  <c r="BL143" i="14"/>
  <c r="V143" i="14"/>
  <c r="BJ143" i="14"/>
  <c r="BI142" i="14"/>
  <c r="AV142" i="14"/>
  <c r="AI142" i="14"/>
  <c r="V142" i="14"/>
  <c r="I100" i="14"/>
  <c r="I99" i="14"/>
  <c r="Q98" i="14"/>
  <c r="I96" i="14"/>
  <c r="I95" i="14"/>
  <c r="I93" i="14"/>
  <c r="I92" i="14"/>
  <c r="BM91" i="14"/>
  <c r="BL91" i="14"/>
  <c r="BM90" i="14"/>
  <c r="I89" i="14"/>
  <c r="BM86" i="14"/>
  <c r="BJ86" i="14"/>
  <c r="BM85" i="14"/>
  <c r="BJ85" i="14"/>
  <c r="BM84" i="14"/>
  <c r="BL84" i="14"/>
  <c r="BJ84" i="14"/>
  <c r="BJ83" i="14"/>
  <c r="I82" i="14"/>
  <c r="I73" i="14"/>
  <c r="BM80" i="14"/>
  <c r="BL80" i="14"/>
  <c r="BL79" i="14"/>
  <c r="BM79" i="14"/>
  <c r="BK79" i="14"/>
  <c r="BL77" i="14"/>
  <c r="BM76" i="14"/>
  <c r="BL76" i="14"/>
  <c r="BM75" i="14"/>
  <c r="BL75" i="14"/>
  <c r="BM72" i="14"/>
  <c r="BM71" i="14"/>
  <c r="BJ72" i="14"/>
  <c r="BJ71" i="14"/>
  <c r="I71" i="14"/>
  <c r="BJ68" i="14"/>
  <c r="BM67" i="14"/>
  <c r="BJ67" i="14"/>
  <c r="BJ66" i="14"/>
  <c r="I65" i="14"/>
  <c r="I64" i="14"/>
  <c r="I62" i="14"/>
  <c r="I56" i="14"/>
  <c r="I55" i="14"/>
  <c r="I52" i="14"/>
  <c r="I51" i="14"/>
  <c r="I50" i="14"/>
  <c r="I47" i="14"/>
  <c r="I46" i="14"/>
  <c r="BM44" i="14"/>
  <c r="BM43" i="14"/>
  <c r="BL43" i="14"/>
  <c r="BM42" i="14"/>
  <c r="BL42" i="14"/>
  <c r="BM40" i="14"/>
  <c r="I39" i="14"/>
  <c r="BM38" i="14"/>
  <c r="BK38" i="14"/>
  <c r="BM37" i="14"/>
  <c r="BK37" i="14"/>
  <c r="BM36" i="14"/>
  <c r="BK36" i="14"/>
  <c r="BK35" i="14"/>
  <c r="I35" i="14"/>
  <c r="I34" i="14"/>
  <c r="BM33" i="14"/>
  <c r="BM32" i="14"/>
  <c r="BJ32" i="14"/>
  <c r="I31" i="14"/>
  <c r="I30" i="14"/>
  <c r="BN29" i="14"/>
  <c r="BM29" i="14"/>
  <c r="BL29" i="14"/>
  <c r="BK29" i="14"/>
  <c r="BM28" i="14"/>
  <c r="BM27" i="14"/>
  <c r="BL28" i="14"/>
  <c r="BL27" i="14"/>
  <c r="BJ28" i="14"/>
  <c r="I27" i="14"/>
  <c r="BN26" i="14"/>
  <c r="BL26" i="14"/>
  <c r="BK26" i="14"/>
  <c r="BN25" i="14"/>
  <c r="BM25" i="14"/>
  <c r="BL25" i="14"/>
  <c r="BK25" i="14"/>
  <c r="BN24" i="14"/>
  <c r="BM24" i="14"/>
  <c r="BL24" i="14"/>
  <c r="BJ24" i="14"/>
  <c r="BM23" i="14"/>
  <c r="BL23" i="14"/>
  <c r="BK23" i="14"/>
  <c r="BM22" i="14"/>
  <c r="BL22" i="14"/>
  <c r="BN21" i="14"/>
  <c r="BM21" i="14"/>
  <c r="BJ21" i="14"/>
  <c r="BN20" i="14"/>
  <c r="BL20" i="14"/>
  <c r="BK20" i="14"/>
  <c r="I19" i="14"/>
  <c r="I18" i="14"/>
  <c r="I13" i="14"/>
  <c r="I12" i="14"/>
  <c r="I11" i="14"/>
  <c r="I59" i="14"/>
  <c r="BM17" i="14"/>
  <c r="BK17" i="14"/>
  <c r="BM16" i="14"/>
  <c r="BJ16" i="14"/>
  <c r="BM15" i="14"/>
  <c r="BK15" i="14"/>
  <c r="BM14" i="14"/>
  <c r="BJ14" i="14"/>
  <c r="BK155" i="14"/>
  <c r="BL155" i="14"/>
  <c r="BL36" i="14"/>
  <c r="BK43" i="14"/>
  <c r="BL48" i="14"/>
  <c r="BL47" i="14"/>
  <c r="BL46" i="14"/>
  <c r="BM152" i="14"/>
  <c r="BL152" i="14"/>
  <c r="BK175" i="14"/>
  <c r="BK218" i="14"/>
  <c r="BL218" i="14"/>
  <c r="BM26" i="14"/>
  <c r="BJ33" i="14"/>
  <c r="BJ31" i="14"/>
  <c r="BJ30" i="14"/>
  <c r="BM97" i="14"/>
  <c r="BM96" i="14"/>
  <c r="BM95" i="14"/>
  <c r="BK150" i="14"/>
  <c r="BK176" i="14"/>
  <c r="BM35" i="14"/>
  <c r="BK67" i="14"/>
  <c r="BL67" i="14"/>
  <c r="BK68" i="14"/>
  <c r="BJ182" i="14"/>
  <c r="BK182" i="14"/>
  <c r="BK21" i="14"/>
  <c r="BL41" i="14"/>
  <c r="BM41" i="14"/>
  <c r="BM39" i="14"/>
  <c r="BM34" i="14"/>
  <c r="BL63" i="14"/>
  <c r="BK84" i="14"/>
  <c r="BJ101" i="14"/>
  <c r="BJ100" i="14"/>
  <c r="BJ99" i="14"/>
  <c r="BK158" i="14"/>
  <c r="BK159" i="14"/>
  <c r="BM163" i="14"/>
  <c r="BM174" i="14"/>
  <c r="BL174" i="14"/>
  <c r="BK181" i="14"/>
  <c r="BL32" i="14"/>
  <c r="BK33" i="14"/>
  <c r="BK41" i="14"/>
  <c r="BL44" i="14"/>
  <c r="BM53" i="14"/>
  <c r="BM52" i="14"/>
  <c r="BM51" i="14"/>
  <c r="BM50" i="14"/>
  <c r="BK75" i="14"/>
  <c r="BL78" i="14"/>
  <c r="BK80" i="14"/>
  <c r="BL81" i="14"/>
  <c r="BM83" i="14"/>
  <c r="BM82" i="14"/>
  <c r="BK85" i="14"/>
  <c r="BK86" i="14"/>
  <c r="BJ90" i="14"/>
  <c r="BK90" i="14"/>
  <c r="BL97" i="14"/>
  <c r="BL96" i="14"/>
  <c r="BL95" i="14"/>
  <c r="BK151" i="14"/>
  <c r="BK167" i="14"/>
  <c r="BK198" i="14"/>
  <c r="BM201" i="14"/>
  <c r="BL201" i="14"/>
  <c r="BM217" i="14"/>
  <c r="BL217" i="14"/>
  <c r="BL40" i="14"/>
  <c r="BL39" i="14"/>
  <c r="BK42" i="14"/>
  <c r="BK63" i="14"/>
  <c r="BM68" i="14"/>
  <c r="BL72" i="14"/>
  <c r="BL71" i="14"/>
  <c r="BL74" i="14"/>
  <c r="BK76" i="14"/>
  <c r="BM78" i="14"/>
  <c r="BK156" i="14"/>
  <c r="BM161" i="14"/>
  <c r="BM162" i="14"/>
  <c r="BL163" i="14"/>
  <c r="BL165" i="14"/>
  <c r="BL166" i="14"/>
  <c r="BK180" i="14"/>
  <c r="BM182" i="14"/>
  <c r="BK199" i="14"/>
  <c r="BM200" i="14"/>
  <c r="BK214" i="14"/>
  <c r="BK207" i="14"/>
  <c r="BK216" i="14"/>
  <c r="BL14" i="14"/>
  <c r="BL15" i="14"/>
  <c r="BL16" i="14"/>
  <c r="BL17" i="14"/>
  <c r="BM20" i="14"/>
  <c r="BM19" i="14"/>
  <c r="BM18" i="14"/>
  <c r="BM13" i="14"/>
  <c r="BK32" i="14"/>
  <c r="BK31" i="14"/>
  <c r="BK30" i="14"/>
  <c r="BL37" i="14"/>
  <c r="BL38" i="14"/>
  <c r="BK40" i="14"/>
  <c r="BK44" i="14"/>
  <c r="BL53" i="14"/>
  <c r="BL52" i="14"/>
  <c r="BL51" i="14"/>
  <c r="BL50" i="14"/>
  <c r="BK57" i="14"/>
  <c r="BK56" i="14"/>
  <c r="BK55" i="14"/>
  <c r="BJ65" i="14"/>
  <c r="BJ64" i="14"/>
  <c r="BK66" i="14"/>
  <c r="BK65" i="14"/>
  <c r="BK64" i="14"/>
  <c r="BK74" i="14"/>
  <c r="BK77" i="14"/>
  <c r="BK78" i="14"/>
  <c r="BK81" i="14"/>
  <c r="BK83" i="14"/>
  <c r="BK82" i="14"/>
  <c r="BK73" i="14"/>
  <c r="BJ82" i="14"/>
  <c r="BL86" i="14"/>
  <c r="BK91" i="14"/>
  <c r="BJ94" i="14"/>
  <c r="BJ93" i="14"/>
  <c r="BJ92" i="14"/>
  <c r="BM101" i="14"/>
  <c r="BM100" i="14"/>
  <c r="BM99" i="14"/>
  <c r="BK142" i="14"/>
  <c r="BK143" i="14"/>
  <c r="BM147" i="14"/>
  <c r="BK164" i="14"/>
  <c r="BK165" i="14"/>
  <c r="BK166" i="14"/>
  <c r="BM168" i="14"/>
  <c r="BL169" i="14"/>
  <c r="BL170" i="14"/>
  <c r="BK171" i="14"/>
  <c r="BK184" i="14"/>
  <c r="BL187" i="14"/>
  <c r="BL188" i="14"/>
  <c r="BK189" i="14"/>
  <c r="BK194" i="14"/>
  <c r="BK204" i="14"/>
  <c r="BL206" i="14"/>
  <c r="BL207" i="14"/>
  <c r="BK209" i="14"/>
  <c r="BM211" i="14"/>
  <c r="BL213" i="14"/>
  <c r="BL90" i="14"/>
  <c r="BL89" i="14"/>
  <c r="BM142" i="14"/>
  <c r="BM143" i="14"/>
  <c r="BL145" i="14"/>
  <c r="BK147" i="14"/>
  <c r="BM151" i="14"/>
  <c r="BK153" i="14"/>
  <c r="BK154" i="14"/>
  <c r="BM157" i="14"/>
  <c r="BM158" i="14"/>
  <c r="BM159" i="14"/>
  <c r="BL161" i="14"/>
  <c r="BK163" i="14"/>
  <c r="BM167" i="14"/>
  <c r="BK169" i="14"/>
  <c r="BK170" i="14"/>
  <c r="BK173" i="14"/>
  <c r="BM176" i="14"/>
  <c r="BL177" i="14"/>
  <c r="BK179" i="14"/>
  <c r="BL181" i="14"/>
  <c r="BK183" i="14"/>
  <c r="BM184" i="14"/>
  <c r="BM185" i="14"/>
  <c r="BK186" i="14"/>
  <c r="BK187" i="14"/>
  <c r="BM189" i="14"/>
  <c r="BK190" i="14"/>
  <c r="BK192" i="14"/>
  <c r="BM193" i="14"/>
  <c r="BK195" i="14"/>
  <c r="BK196" i="14"/>
  <c r="BM198" i="14"/>
  <c r="BM199" i="14"/>
  <c r="BL200" i="14"/>
  <c r="BK202" i="14"/>
  <c r="BK206" i="14"/>
  <c r="BK211" i="14"/>
  <c r="BM212" i="14"/>
  <c r="BM213" i="14"/>
  <c r="BM215" i="14"/>
  <c r="BK14" i="14"/>
  <c r="BK16" i="14"/>
  <c r="BK22" i="14"/>
  <c r="BK24" i="14"/>
  <c r="BK28" i="14"/>
  <c r="BK27" i="14"/>
  <c r="BL33" i="14"/>
  <c r="BL31" i="14"/>
  <c r="BL30" i="14"/>
  <c r="BJ36" i="14"/>
  <c r="BJ38" i="14"/>
  <c r="BJ78" i="14"/>
  <c r="BL94" i="14"/>
  <c r="BL93" i="14"/>
  <c r="BL92" i="14"/>
  <c r="BK97" i="14"/>
  <c r="BK96" i="14"/>
  <c r="BK95" i="14"/>
  <c r="BJ97" i="14"/>
  <c r="BJ96" i="14"/>
  <c r="BJ95" i="14"/>
  <c r="BL101" i="14"/>
  <c r="BL100" i="14"/>
  <c r="BL99" i="14"/>
  <c r="BK101" i="14"/>
  <c r="BK100" i="14"/>
  <c r="BK99" i="14"/>
  <c r="BJ142" i="14"/>
  <c r="BK145" i="14"/>
  <c r="BJ149" i="14"/>
  <c r="BJ152" i="14"/>
  <c r="BJ158" i="14"/>
  <c r="BK161" i="14"/>
  <c r="BJ165" i="14"/>
  <c r="BJ168" i="14"/>
  <c r="BJ180" i="14"/>
  <c r="BJ185" i="14"/>
  <c r="BM195" i="14"/>
  <c r="BL195" i="14"/>
  <c r="BL203" i="14"/>
  <c r="BJ215" i="14"/>
  <c r="BJ15" i="14"/>
  <c r="BJ17" i="14"/>
  <c r="BL21" i="14"/>
  <c r="BL19" i="14"/>
  <c r="BL18" i="14"/>
  <c r="BL13" i="14"/>
  <c r="BJ23" i="14"/>
  <c r="BJ29" i="14"/>
  <c r="BJ27" i="14"/>
  <c r="BK53" i="14"/>
  <c r="BK52" i="14"/>
  <c r="BK51" i="14"/>
  <c r="BK50" i="14"/>
  <c r="BJ53" i="14"/>
  <c r="BJ52" i="14"/>
  <c r="BJ51" i="14"/>
  <c r="BJ50" i="14"/>
  <c r="BJ74" i="14"/>
  <c r="BM144" i="14"/>
  <c r="BL144" i="14"/>
  <c r="BJ156" i="14"/>
  <c r="BM160" i="14"/>
  <c r="BL160" i="14"/>
  <c r="BJ171" i="14"/>
  <c r="BJ189" i="14"/>
  <c r="BL208" i="14"/>
  <c r="BK208" i="14"/>
  <c r="BJ213" i="14"/>
  <c r="BJ25" i="14"/>
  <c r="BJ37" i="14"/>
  <c r="BM48" i="14"/>
  <c r="BM47" i="14"/>
  <c r="BM46" i="14"/>
  <c r="BL57" i="14"/>
  <c r="BL56" i="14"/>
  <c r="BL55" i="14"/>
  <c r="BJ79" i="14"/>
  <c r="BM81" i="14"/>
  <c r="BJ154" i="14"/>
  <c r="BJ170" i="14"/>
  <c r="BJ196" i="14"/>
  <c r="BL197" i="14"/>
  <c r="BM197" i="14"/>
  <c r="BJ217" i="14"/>
  <c r="BJ22" i="14"/>
  <c r="BM31" i="14"/>
  <c r="BM30" i="14"/>
  <c r="BM57" i="14"/>
  <c r="BM56" i="14"/>
  <c r="BM55" i="14"/>
  <c r="BM63" i="14"/>
  <c r="BL66" i="14"/>
  <c r="BL68" i="14"/>
  <c r="BL65" i="14"/>
  <c r="BL64" i="14"/>
  <c r="BL62" i="14"/>
  <c r="BK72" i="14"/>
  <c r="BK71" i="14"/>
  <c r="BM74" i="14"/>
  <c r="BJ75" i="14"/>
  <c r="BM77" i="14"/>
  <c r="BL85" i="14"/>
  <c r="BM89" i="14"/>
  <c r="BK94" i="14"/>
  <c r="BK93" i="14"/>
  <c r="BK92" i="14"/>
  <c r="BL148" i="14"/>
  <c r="BK157" i="14"/>
  <c r="BL164" i="14"/>
  <c r="BL173" i="14"/>
  <c r="BL175" i="14"/>
  <c r="BL190" i="14"/>
  <c r="BM191" i="14"/>
  <c r="BL191" i="14"/>
  <c r="BJ200" i="14"/>
  <c r="BJ205" i="14"/>
  <c r="BK210" i="14"/>
  <c r="BL210" i="14"/>
  <c r="BL214" i="14"/>
  <c r="BJ20" i="14"/>
  <c r="BJ26" i="14"/>
  <c r="BJ40" i="14"/>
  <c r="BJ41" i="14"/>
  <c r="BJ42" i="14"/>
  <c r="BJ43" i="14"/>
  <c r="BJ44" i="14"/>
  <c r="BJ63" i="14"/>
  <c r="BJ62" i="14"/>
  <c r="BM66" i="14"/>
  <c r="BJ77" i="14"/>
  <c r="BJ81" i="14"/>
  <c r="BL83" i="14"/>
  <c r="BL82" i="14"/>
  <c r="BJ91" i="14"/>
  <c r="BJ89" i="14"/>
  <c r="BJ88" i="14"/>
  <c r="BM94" i="14"/>
  <c r="BM93" i="14"/>
  <c r="BM92" i="14"/>
  <c r="BJ144" i="14"/>
  <c r="BJ146" i="14"/>
  <c r="BJ153" i="14"/>
  <c r="BJ160" i="14"/>
  <c r="BJ162" i="14"/>
  <c r="BJ169" i="14"/>
  <c r="BJ195" i="14"/>
  <c r="BJ197" i="14"/>
  <c r="BJ57" i="14"/>
  <c r="BJ56" i="14"/>
  <c r="BJ55" i="14"/>
  <c r="I70" i="14"/>
  <c r="BJ76" i="14"/>
  <c r="BJ80" i="14"/>
  <c r="I88" i="14"/>
  <c r="I61" i="14"/>
  <c r="BL142" i="14"/>
  <c r="BJ148" i="14"/>
  <c r="BJ164" i="14"/>
  <c r="BJ172" i="14"/>
  <c r="BK178" i="14"/>
  <c r="BL178" i="14"/>
  <c r="BJ179" i="14"/>
  <c r="BJ188" i="14"/>
  <c r="BM209" i="14"/>
  <c r="BJ212" i="14"/>
  <c r="BK174" i="14"/>
  <c r="BJ181" i="14"/>
  <c r="BL182" i="14"/>
  <c r="BM186" i="14"/>
  <c r="BJ201" i="14"/>
  <c r="BJ211" i="14"/>
  <c r="BJ177" i="14"/>
  <c r="BJ193" i="14"/>
  <c r="BJ209" i="14"/>
  <c r="BM17" i="13"/>
  <c r="BL17" i="13"/>
  <c r="BK17" i="13"/>
  <c r="BJ17" i="13"/>
  <c r="BM16" i="13"/>
  <c r="BL16" i="13"/>
  <c r="BK16" i="13"/>
  <c r="BJ16" i="13"/>
  <c r="BM15" i="13"/>
  <c r="BL15" i="13"/>
  <c r="BK15" i="13"/>
  <c r="BJ15" i="13"/>
  <c r="BM14" i="13"/>
  <c r="BL14" i="13"/>
  <c r="BK14" i="13"/>
  <c r="BJ14" i="13"/>
  <c r="I12" i="13"/>
  <c r="I11" i="13"/>
  <c r="BK70" i="14"/>
  <c r="BM12" i="14"/>
  <c r="BM11" i="14"/>
  <c r="BM59" i="14"/>
  <c r="BM65" i="14"/>
  <c r="BM64" i="14"/>
  <c r="BJ19" i="14"/>
  <c r="BJ18" i="14"/>
  <c r="BL88" i="14"/>
  <c r="BK39" i="14"/>
  <c r="BK34" i="14"/>
  <c r="BK62" i="14"/>
  <c r="BL35" i="14"/>
  <c r="BL34" i="14"/>
  <c r="BL12" i="14"/>
  <c r="BL11" i="14"/>
  <c r="BL59" i="14"/>
  <c r="BJ73" i="14"/>
  <c r="BJ70" i="14"/>
  <c r="BL73" i="14"/>
  <c r="BL70" i="14"/>
  <c r="BM88" i="14"/>
  <c r="BM73" i="14"/>
  <c r="BM70" i="14"/>
  <c r="BK19" i="14"/>
  <c r="BK18" i="14"/>
  <c r="BK13" i="14"/>
  <c r="BK12" i="14"/>
  <c r="BK89" i="14"/>
  <c r="BK88" i="14"/>
  <c r="BK61" i="14"/>
  <c r="I220" i="14"/>
  <c r="I221" i="14"/>
  <c r="I231" i="10"/>
  <c r="BJ61" i="14"/>
  <c r="BJ35" i="14"/>
  <c r="BJ39" i="14"/>
  <c r="BJ34" i="14"/>
  <c r="BJ13" i="14"/>
  <c r="BJ12" i="14"/>
  <c r="BM62" i="14"/>
  <c r="BL61" i="14"/>
  <c r="BK48" i="14"/>
  <c r="BK47" i="14"/>
  <c r="BK46" i="14"/>
  <c r="BK11" i="14"/>
  <c r="BK59" i="14"/>
  <c r="BJ48" i="14"/>
  <c r="BJ47" i="14"/>
  <c r="BJ46" i="14"/>
  <c r="BM13" i="13"/>
  <c r="BL13" i="13"/>
  <c r="BK13" i="13"/>
  <c r="BJ13" i="13"/>
  <c r="BM61" i="14"/>
  <c r="BK220" i="14"/>
  <c r="BK221" i="14"/>
  <c r="BJ220" i="14"/>
  <c r="BM220" i="14"/>
  <c r="BM221" i="14"/>
  <c r="BJ11" i="14"/>
  <c r="BJ59" i="14"/>
  <c r="BL220" i="14"/>
  <c r="BL221" i="14"/>
  <c r="BK12" i="13"/>
  <c r="BK11" i="13"/>
  <c r="BM12" i="13"/>
  <c r="BM11" i="13"/>
  <c r="BL12" i="13"/>
  <c r="BL11" i="13"/>
  <c r="BJ12" i="13"/>
  <c r="BJ11" i="13"/>
  <c r="BJ221" i="14"/>
  <c r="BN29" i="10"/>
  <c r="BN26" i="10"/>
  <c r="BN25" i="10"/>
  <c r="BN24" i="10"/>
  <c r="BN21" i="10"/>
  <c r="BN20" i="10"/>
  <c r="BM224" i="10"/>
  <c r="BL224" i="10"/>
  <c r="BM223" i="10"/>
  <c r="BL223" i="10"/>
  <c r="BM222" i="10"/>
  <c r="BL222" i="10"/>
  <c r="BM221" i="10"/>
  <c r="BL221" i="10"/>
  <c r="BM220" i="10"/>
  <c r="BL220" i="10"/>
  <c r="BM219" i="10"/>
  <c r="BL219" i="10"/>
  <c r="BM218" i="10"/>
  <c r="BL218" i="10"/>
  <c r="BM217" i="10"/>
  <c r="BL217" i="10"/>
  <c r="BM216" i="10"/>
  <c r="BL216" i="10"/>
  <c r="BM215" i="10"/>
  <c r="BL215" i="10"/>
  <c r="BM214" i="10"/>
  <c r="BL214" i="10"/>
  <c r="BM213" i="10"/>
  <c r="BL213" i="10"/>
  <c r="BM212" i="10"/>
  <c r="BL212" i="10"/>
  <c r="BM211" i="10"/>
  <c r="BL211" i="10"/>
  <c r="BM210" i="10"/>
  <c r="BL210" i="10"/>
  <c r="BM209" i="10"/>
  <c r="BL209" i="10"/>
  <c r="BM208" i="10"/>
  <c r="BL208" i="10"/>
  <c r="BM207" i="10"/>
  <c r="BL207" i="10"/>
  <c r="BM206" i="10"/>
  <c r="BL206" i="10"/>
  <c r="BM205" i="10"/>
  <c r="BL205" i="10"/>
  <c r="BM204" i="10"/>
  <c r="BL204" i="10"/>
  <c r="BM203" i="10"/>
  <c r="BL203" i="10"/>
  <c r="BM202" i="10"/>
  <c r="BL202" i="10"/>
  <c r="BM201" i="10"/>
  <c r="BL201" i="10"/>
  <c r="BM200" i="10"/>
  <c r="BL200" i="10"/>
  <c r="BM199" i="10"/>
  <c r="BL199" i="10"/>
  <c r="BM198" i="10"/>
  <c r="BL198" i="10"/>
  <c r="BM197" i="10"/>
  <c r="BL197" i="10"/>
  <c r="BM196" i="10"/>
  <c r="BL196" i="10"/>
  <c r="BM195" i="10"/>
  <c r="BL195" i="10"/>
  <c r="BM194" i="10"/>
  <c r="BL194" i="10"/>
  <c r="BM193" i="10"/>
  <c r="BL193" i="10"/>
  <c r="BM192" i="10"/>
  <c r="BL192" i="10"/>
  <c r="BM191" i="10"/>
  <c r="BL191" i="10"/>
  <c r="BM190" i="10"/>
  <c r="BL190" i="10"/>
  <c r="BM189" i="10"/>
  <c r="BL189" i="10"/>
  <c r="BM188" i="10"/>
  <c r="BL188" i="10"/>
  <c r="BM187" i="10"/>
  <c r="BL187" i="10"/>
  <c r="BM186" i="10"/>
  <c r="BL186" i="10"/>
  <c r="BM185" i="10"/>
  <c r="BL185" i="10"/>
  <c r="BM184" i="10"/>
  <c r="BL184" i="10"/>
  <c r="BM183" i="10"/>
  <c r="BL183" i="10"/>
  <c r="BM182" i="10"/>
  <c r="BL182" i="10"/>
  <c r="BM181" i="10"/>
  <c r="BL181" i="10"/>
  <c r="BM180" i="10"/>
  <c r="BL180" i="10"/>
  <c r="BM179" i="10"/>
  <c r="BL179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BJ179" i="10"/>
  <c r="BK179" i="10"/>
  <c r="BJ180" i="10"/>
  <c r="BK180" i="10"/>
  <c r="BJ181" i="10"/>
  <c r="BK181" i="10"/>
  <c r="BJ182" i="10"/>
  <c r="BK182" i="10"/>
  <c r="BJ183" i="10"/>
  <c r="BK183" i="10"/>
  <c r="BJ184" i="10"/>
  <c r="BK184" i="10"/>
  <c r="BJ185" i="10"/>
  <c r="BK185" i="10"/>
  <c r="BJ186" i="10"/>
  <c r="BK186" i="10"/>
  <c r="BJ187" i="10"/>
  <c r="BK187" i="10"/>
  <c r="BJ188" i="10"/>
  <c r="BK188" i="10"/>
  <c r="BJ189" i="10"/>
  <c r="BK189" i="10"/>
  <c r="BJ190" i="10"/>
  <c r="BK190" i="10"/>
  <c r="BJ191" i="10"/>
  <c r="BK191" i="10"/>
  <c r="BJ192" i="10"/>
  <c r="BK192" i="10"/>
  <c r="BJ193" i="10"/>
  <c r="BK193" i="10"/>
  <c r="BJ194" i="10"/>
  <c r="BK194" i="10"/>
  <c r="BJ195" i="10"/>
  <c r="BK195" i="10"/>
  <c r="BJ196" i="10"/>
  <c r="BK196" i="10"/>
  <c r="BJ197" i="10"/>
  <c r="BK197" i="10"/>
  <c r="BJ198" i="10"/>
  <c r="BK198" i="10"/>
  <c r="BJ199" i="10"/>
  <c r="BK199" i="10"/>
  <c r="BJ200" i="10"/>
  <c r="BK200" i="10"/>
  <c r="BK201" i="10"/>
  <c r="BJ201" i="10"/>
  <c r="BJ202" i="10"/>
  <c r="BK202" i="10"/>
  <c r="BJ203" i="10"/>
  <c r="BK203" i="10"/>
  <c r="BK204" i="10"/>
  <c r="BJ204" i="10"/>
  <c r="BJ205" i="10"/>
  <c r="BK205" i="10"/>
  <c r="BJ206" i="10"/>
  <c r="BK206" i="10"/>
  <c r="BK207" i="10"/>
  <c r="BJ207" i="10"/>
  <c r="BJ208" i="10"/>
  <c r="BK208" i="10"/>
  <c r="BJ209" i="10"/>
  <c r="BK209" i="10"/>
  <c r="BK210" i="10"/>
  <c r="BJ210" i="10"/>
  <c r="BJ211" i="10"/>
  <c r="BK211" i="10"/>
  <c r="BK212" i="10"/>
  <c r="BJ212" i="10"/>
  <c r="BJ213" i="10"/>
  <c r="BK213" i="10"/>
  <c r="BK214" i="10"/>
  <c r="BJ214" i="10"/>
  <c r="BJ215" i="10"/>
  <c r="BK215" i="10"/>
  <c r="BJ216" i="10"/>
  <c r="BK216" i="10"/>
  <c r="BJ217" i="10"/>
  <c r="BK217" i="10"/>
  <c r="BK218" i="10"/>
  <c r="BJ218" i="10"/>
  <c r="BJ219" i="10"/>
  <c r="BK219" i="10"/>
  <c r="BJ220" i="10"/>
  <c r="BK220" i="10"/>
  <c r="BJ221" i="10"/>
  <c r="BK221" i="10"/>
  <c r="BJ222" i="10"/>
  <c r="BK222" i="10"/>
  <c r="BJ223" i="10"/>
  <c r="BK223" i="10"/>
  <c r="BK224" i="10"/>
  <c r="BJ224" i="10"/>
  <c r="Q98" i="10"/>
  <c r="I142" i="10"/>
  <c r="I139" i="10"/>
  <c r="I149" i="10"/>
  <c r="BK146" i="10"/>
  <c r="BJ32" i="10"/>
  <c r="I47" i="10"/>
  <c r="I46" i="10"/>
  <c r="I31" i="10"/>
  <c r="I30" i="10"/>
  <c r="BJ126" i="10"/>
  <c r="BJ125" i="10"/>
  <c r="I124" i="10"/>
  <c r="I121" i="10"/>
  <c r="BM41" i="10"/>
  <c r="BJ177" i="10"/>
  <c r="BJ176" i="10"/>
  <c r="BJ174" i="10"/>
  <c r="BJ173" i="10"/>
  <c r="BJ172" i="10"/>
  <c r="BJ171" i="10"/>
  <c r="BJ169" i="10"/>
  <c r="BJ168" i="10"/>
  <c r="BJ167" i="10"/>
  <c r="BJ165" i="10"/>
  <c r="BJ164" i="10"/>
  <c r="BJ163" i="10"/>
  <c r="BJ161" i="10"/>
  <c r="BJ159" i="10"/>
  <c r="BJ158" i="10"/>
  <c r="BJ157" i="10"/>
  <c r="BJ154" i="10"/>
  <c r="BJ153" i="10"/>
  <c r="BJ152" i="10"/>
  <c r="BJ146" i="10"/>
  <c r="BJ140" i="10"/>
  <c r="BJ135" i="10"/>
  <c r="BJ132" i="10"/>
  <c r="BJ131" i="10"/>
  <c r="BJ123" i="10"/>
  <c r="BJ122" i="10"/>
  <c r="BJ116" i="10"/>
  <c r="BJ115" i="10"/>
  <c r="BJ113" i="10"/>
  <c r="BJ108" i="10"/>
  <c r="BJ97" i="10"/>
  <c r="BJ96" i="10"/>
  <c r="BJ95" i="10"/>
  <c r="BJ94" i="10"/>
  <c r="BJ93" i="10"/>
  <c r="BJ92" i="10"/>
  <c r="BJ91" i="10"/>
  <c r="BJ90" i="10"/>
  <c r="BJ86" i="10"/>
  <c r="BJ85" i="10"/>
  <c r="BJ84" i="10"/>
  <c r="BK83" i="10"/>
  <c r="BJ81" i="10"/>
  <c r="BJ80" i="10"/>
  <c r="BJ79" i="10"/>
  <c r="BJ77" i="10"/>
  <c r="BJ76" i="10"/>
  <c r="BJ75" i="10"/>
  <c r="BJ74" i="10"/>
  <c r="BK66" i="10"/>
  <c r="BJ53" i="10"/>
  <c r="BJ52" i="10"/>
  <c r="BJ51" i="10"/>
  <c r="BJ50" i="10"/>
  <c r="BJ44" i="10"/>
  <c r="BJ43" i="10"/>
  <c r="BJ42" i="10"/>
  <c r="BJ37" i="10"/>
  <c r="BJ36" i="10"/>
  <c r="BJ29" i="10"/>
  <c r="BJ28" i="10"/>
  <c r="BJ25" i="10"/>
  <c r="BJ24" i="10"/>
  <c r="BJ23" i="10"/>
  <c r="BJ22" i="10"/>
  <c r="BJ21" i="10"/>
  <c r="BJ20" i="10"/>
  <c r="BJ17" i="10"/>
  <c r="BJ16" i="10"/>
  <c r="BJ15" i="10"/>
  <c r="I19" i="10"/>
  <c r="I18" i="10"/>
  <c r="I39" i="10"/>
  <c r="I134" i="10"/>
  <c r="I111" i="10"/>
  <c r="I107" i="10"/>
  <c r="I96" i="10"/>
  <c r="I95" i="10"/>
  <c r="I93" i="10"/>
  <c r="I92" i="10"/>
  <c r="I82" i="10"/>
  <c r="I73" i="10"/>
  <c r="I71" i="10"/>
  <c r="I52" i="10"/>
  <c r="I51" i="10"/>
  <c r="I50" i="10"/>
  <c r="I35" i="10"/>
  <c r="I131" i="10"/>
  <c r="I128" i="10"/>
  <c r="I118" i="10"/>
  <c r="I115" i="10"/>
  <c r="I100" i="10"/>
  <c r="I99" i="10"/>
  <c r="I89" i="10"/>
  <c r="I65" i="10"/>
  <c r="I64" i="10"/>
  <c r="I62" i="10"/>
  <c r="I56" i="10"/>
  <c r="I55" i="10"/>
  <c r="I27" i="10"/>
  <c r="BM146" i="10"/>
  <c r="BJ67" i="10"/>
  <c r="BL14" i="10"/>
  <c r="BM225" i="10"/>
  <c r="BL225" i="10"/>
  <c r="BJ225" i="10"/>
  <c r="BK225" i="10"/>
  <c r="BK94" i="10"/>
  <c r="BK93" i="10"/>
  <c r="BK92" i="10"/>
  <c r="BJ101" i="10"/>
  <c r="BJ100" i="10"/>
  <c r="BJ99" i="10"/>
  <c r="BM90" i="10"/>
  <c r="BL86" i="10"/>
  <c r="BL85" i="10"/>
  <c r="BL84" i="10"/>
  <c r="BL83" i="10"/>
  <c r="BK67" i="10"/>
  <c r="BM42" i="10"/>
  <c r="BK37" i="10"/>
  <c r="BK28" i="10"/>
  <c r="I13" i="10"/>
  <c r="BM23" i="10"/>
  <c r="BM25" i="10"/>
  <c r="BL78" i="10"/>
  <c r="BM75" i="10"/>
  <c r="BM79" i="10"/>
  <c r="BM77" i="10"/>
  <c r="BM81" i="10"/>
  <c r="BM165" i="10"/>
  <c r="BK76" i="10"/>
  <c r="BM21" i="10"/>
  <c r="BM66" i="10"/>
  <c r="BJ129" i="10"/>
  <c r="BJ128" i="10"/>
  <c r="BJ27" i="10"/>
  <c r="BK90" i="10"/>
  <c r="BM22" i="10"/>
  <c r="BK97" i="10"/>
  <c r="BK96" i="10"/>
  <c r="BK95" i="10"/>
  <c r="BK24" i="10"/>
  <c r="BK74" i="10"/>
  <c r="BL136" i="10"/>
  <c r="BM17" i="10"/>
  <c r="BM28" i="10"/>
  <c r="BM37" i="10"/>
  <c r="BJ57" i="10"/>
  <c r="BJ56" i="10"/>
  <c r="BJ55" i="10"/>
  <c r="BL123" i="10"/>
  <c r="BK162" i="10"/>
  <c r="BK166" i="10"/>
  <c r="BK170" i="10"/>
  <c r="BL156" i="10"/>
  <c r="BL28" i="10"/>
  <c r="BJ26" i="10"/>
  <c r="BJ19" i="10"/>
  <c r="BJ18" i="10"/>
  <c r="BK26" i="10"/>
  <c r="BK41" i="10"/>
  <c r="BJ41" i="10"/>
  <c r="BJ48" i="10"/>
  <c r="BJ47" i="10"/>
  <c r="BJ46" i="10"/>
  <c r="BK68" i="10"/>
  <c r="BM20" i="10"/>
  <c r="BM24" i="10"/>
  <c r="BM94" i="10"/>
  <c r="BM93" i="10"/>
  <c r="BM92" i="10"/>
  <c r="BJ66" i="10"/>
  <c r="BJ83" i="10"/>
  <c r="BJ82" i="10"/>
  <c r="BK141" i="10"/>
  <c r="BK77" i="10"/>
  <c r="BK86" i="10"/>
  <c r="BM15" i="10"/>
  <c r="BL40" i="10"/>
  <c r="BM78" i="10"/>
  <c r="BL112" i="10"/>
  <c r="BL74" i="10"/>
  <c r="I88" i="10"/>
  <c r="BM76" i="10"/>
  <c r="BM80" i="10"/>
  <c r="BM86" i="10"/>
  <c r="BL161" i="10"/>
  <c r="BL165" i="10"/>
  <c r="BL177" i="10"/>
  <c r="BK175" i="10"/>
  <c r="BL154" i="10"/>
  <c r="BL170" i="10"/>
  <c r="BL178" i="10"/>
  <c r="BM125" i="10"/>
  <c r="BL68" i="10"/>
  <c r="BL17" i="10"/>
  <c r="BL23" i="10"/>
  <c r="BL42" i="10"/>
  <c r="BL80" i="10"/>
  <c r="BK226" i="10"/>
  <c r="BL57" i="10"/>
  <c r="BL56" i="10"/>
  <c r="BL55" i="10"/>
  <c r="BL116" i="10"/>
  <c r="BL115" i="10"/>
  <c r="BL63" i="10"/>
  <c r="BL81" i="10"/>
  <c r="BL162" i="10"/>
  <c r="BM32" i="10"/>
  <c r="BJ119" i="10"/>
  <c r="BJ118" i="10"/>
  <c r="BM72" i="10"/>
  <c r="BM71" i="10"/>
  <c r="BK80" i="10"/>
  <c r="BL166" i="10"/>
  <c r="BM91" i="10"/>
  <c r="BM89" i="10"/>
  <c r="BM63" i="10"/>
  <c r="BK140" i="10"/>
  <c r="BL72" i="10"/>
  <c r="BL71" i="10"/>
  <c r="BK101" i="10"/>
  <c r="BK100" i="10"/>
  <c r="BK99" i="10"/>
  <c r="BL21" i="10"/>
  <c r="BL15" i="10"/>
  <c r="BK25" i="10"/>
  <c r="BL33" i="10"/>
  <c r="BL44" i="10"/>
  <c r="BL90" i="10"/>
  <c r="BK14" i="10"/>
  <c r="BK33" i="10"/>
  <c r="BM16" i="10"/>
  <c r="BM26" i="10"/>
  <c r="BM155" i="10"/>
  <c r="BM159" i="10"/>
  <c r="BM163" i="10"/>
  <c r="BM167" i="10"/>
  <c r="BM175" i="10"/>
  <c r="BM38" i="10"/>
  <c r="BM68" i="10"/>
  <c r="BJ226" i="10"/>
  <c r="BM150" i="10"/>
  <c r="BK171" i="10"/>
  <c r="BM157" i="10"/>
  <c r="BM169" i="10"/>
  <c r="BM177" i="10"/>
  <c r="BM108" i="10"/>
  <c r="BK112" i="10"/>
  <c r="BJ162" i="10"/>
  <c r="BK152" i="10"/>
  <c r="BK156" i="10"/>
  <c r="BK160" i="10"/>
  <c r="BK164" i="10"/>
  <c r="BM137" i="10"/>
  <c r="BM154" i="10"/>
  <c r="BM158" i="10"/>
  <c r="BM166" i="10"/>
  <c r="BM170" i="10"/>
  <c r="BM174" i="10"/>
  <c r="BM178" i="10"/>
  <c r="BK143" i="10"/>
  <c r="BK142" i="10"/>
  <c r="BL150" i="10"/>
  <c r="BK158" i="10"/>
  <c r="BJ166" i="10"/>
  <c r="BK57" i="10"/>
  <c r="BK56" i="10"/>
  <c r="BK55" i="10"/>
  <c r="BM123" i="10"/>
  <c r="BL171" i="10"/>
  <c r="BJ156" i="10"/>
  <c r="BM152" i="10"/>
  <c r="BM156" i="10"/>
  <c r="BL160" i="10"/>
  <c r="BL164" i="10"/>
  <c r="BM168" i="10"/>
  <c r="BM176" i="10"/>
  <c r="BL226" i="10"/>
  <c r="BK153" i="10"/>
  <c r="BK157" i="10"/>
  <c r="BK161" i="10"/>
  <c r="BK173" i="10"/>
  <c r="BK176" i="10"/>
  <c r="BK155" i="10"/>
  <c r="BJ170" i="10"/>
  <c r="BK172" i="10"/>
  <c r="BJ175" i="10"/>
  <c r="BK154" i="10"/>
  <c r="BK174" i="10"/>
  <c r="BM141" i="10"/>
  <c r="BL143" i="10"/>
  <c r="BM140" i="10"/>
  <c r="BM135" i="10"/>
  <c r="BL125" i="10"/>
  <c r="BM119" i="10"/>
  <c r="BM118" i="10"/>
  <c r="BM116" i="10"/>
  <c r="BM115" i="10"/>
  <c r="BK116" i="10"/>
  <c r="BK115" i="10"/>
  <c r="BK113" i="10"/>
  <c r="BK108" i="10"/>
  <c r="BM153" i="10"/>
  <c r="BM171" i="10"/>
  <c r="BM151" i="10"/>
  <c r="BM160" i="10"/>
  <c r="BL168" i="10"/>
  <c r="BL155" i="10"/>
  <c r="BL159" i="10"/>
  <c r="BL163" i="10"/>
  <c r="BL167" i="10"/>
  <c r="BL175" i="10"/>
  <c r="BM161" i="10"/>
  <c r="BM173" i="10"/>
  <c r="BL157" i="10"/>
  <c r="BL173" i="10"/>
  <c r="BL153" i="10"/>
  <c r="BL158" i="10"/>
  <c r="BL174" i="10"/>
  <c r="BK165" i="10"/>
  <c r="BL151" i="10"/>
  <c r="BK159" i="10"/>
  <c r="BJ160" i="10"/>
  <c r="BK168" i="10"/>
  <c r="BK167" i="10"/>
  <c r="BJ155" i="10"/>
  <c r="BM143" i="10"/>
  <c r="BM142" i="10"/>
  <c r="BL146" i="10"/>
  <c r="BL140" i="10"/>
  <c r="BJ141" i="10"/>
  <c r="BM136" i="10"/>
  <c r="BM132" i="10"/>
  <c r="BM131" i="10"/>
  <c r="BK132" i="10"/>
  <c r="BK131" i="10"/>
  <c r="BL132" i="10"/>
  <c r="BL131" i="10"/>
  <c r="BL129" i="10"/>
  <c r="BL128" i="10"/>
  <c r="BK129" i="10"/>
  <c r="BK128" i="10"/>
  <c r="BL126" i="10"/>
  <c r="BK125" i="10"/>
  <c r="BJ124" i="10"/>
  <c r="BJ121" i="10"/>
  <c r="BK123" i="10"/>
  <c r="BK122" i="10"/>
  <c r="BM109" i="10"/>
  <c r="BL109" i="10"/>
  <c r="BL108" i="10"/>
  <c r="BJ109" i="10"/>
  <c r="BJ107" i="10"/>
  <c r="BK109" i="10"/>
  <c r="BM101" i="10"/>
  <c r="BM100" i="10"/>
  <c r="BM99" i="10"/>
  <c r="BL101" i="10"/>
  <c r="BL100" i="10"/>
  <c r="BL99" i="10"/>
  <c r="BM97" i="10"/>
  <c r="BM96" i="10"/>
  <c r="BM95" i="10"/>
  <c r="BL97" i="10"/>
  <c r="BL96" i="10"/>
  <c r="BL95" i="10"/>
  <c r="BL91" i="10"/>
  <c r="BM85" i="10"/>
  <c r="BK85" i="10"/>
  <c r="BM84" i="10"/>
  <c r="BK84" i="10"/>
  <c r="BK82" i="10"/>
  <c r="BL75" i="10"/>
  <c r="BL79" i="10"/>
  <c r="BM74" i="10"/>
  <c r="BL77" i="10"/>
  <c r="BK75" i="10"/>
  <c r="I70" i="10"/>
  <c r="BM67" i="10"/>
  <c r="BL66" i="10"/>
  <c r="BL67" i="10"/>
  <c r="BK63" i="10"/>
  <c r="BM53" i="10"/>
  <c r="BM52" i="10"/>
  <c r="BM51" i="10"/>
  <c r="BM50" i="10"/>
  <c r="BM43" i="10"/>
  <c r="BM44" i="10"/>
  <c r="BK43" i="10"/>
  <c r="BK44" i="10"/>
  <c r="BK42" i="10"/>
  <c r="BL37" i="10"/>
  <c r="BL38" i="10"/>
  <c r="BK36" i="10"/>
  <c r="I34" i="10"/>
  <c r="BM33" i="10"/>
  <c r="BL32" i="10"/>
  <c r="BJ33" i="10"/>
  <c r="BJ31" i="10"/>
  <c r="BJ30" i="10"/>
  <c r="BM29" i="10"/>
  <c r="BL20" i="10"/>
  <c r="BL24" i="10"/>
  <c r="BL25" i="10"/>
  <c r="BK23" i="10"/>
  <c r="BM14" i="10"/>
  <c r="BK15" i="10"/>
  <c r="BK16" i="10"/>
  <c r="BK17" i="10"/>
  <c r="I105" i="10"/>
  <c r="I103" i="10"/>
  <c r="BL48" i="10"/>
  <c r="BL47" i="10"/>
  <c r="BL46" i="10"/>
  <c r="BK48" i="10"/>
  <c r="BK47" i="10"/>
  <c r="BK46" i="10"/>
  <c r="BJ143" i="10"/>
  <c r="BJ142" i="10"/>
  <c r="BJ68" i="10"/>
  <c r="BL176" i="10"/>
  <c r="BK81" i="10"/>
  <c r="BM226" i="10"/>
  <c r="BL119" i="10"/>
  <c r="BL118" i="10"/>
  <c r="BK38" i="10"/>
  <c r="BJ38" i="10"/>
  <c r="BJ35" i="10"/>
  <c r="BJ72" i="10"/>
  <c r="BJ71" i="10"/>
  <c r="BK72" i="10"/>
  <c r="BK71" i="10"/>
  <c r="BJ112" i="10"/>
  <c r="BJ111" i="10"/>
  <c r="BL29" i="10"/>
  <c r="BK29" i="10"/>
  <c r="BK27" i="10"/>
  <c r="BL94" i="10"/>
  <c r="BL93" i="10"/>
  <c r="BL92" i="10"/>
  <c r="BL135" i="10"/>
  <c r="BL113" i="10"/>
  <c r="BM113" i="10"/>
  <c r="BM122" i="10"/>
  <c r="BK32" i="10"/>
  <c r="BL141" i="10"/>
  <c r="BM129" i="10"/>
  <c r="BM128" i="10"/>
  <c r="BL76" i="10"/>
  <c r="BK119" i="10"/>
  <c r="BK118" i="10"/>
  <c r="BK53" i="10"/>
  <c r="BK52" i="10"/>
  <c r="BK51" i="10"/>
  <c r="BK50" i="10"/>
  <c r="BL43" i="10"/>
  <c r="BK21" i="10"/>
  <c r="BM126" i="10"/>
  <c r="BM164" i="10"/>
  <c r="BM57" i="10"/>
  <c r="BM56" i="10"/>
  <c r="BM55" i="10"/>
  <c r="BK91" i="10"/>
  <c r="BK20" i="10"/>
  <c r="BM112" i="10"/>
  <c r="BM40" i="10"/>
  <c r="BJ40" i="10"/>
  <c r="BK40" i="10"/>
  <c r="BJ136" i="10"/>
  <c r="BK136" i="10"/>
  <c r="BK163" i="10"/>
  <c r="BJ178" i="10"/>
  <c r="BK178" i="10"/>
  <c r="BJ151" i="10"/>
  <c r="BK151" i="10"/>
  <c r="BJ150" i="10"/>
  <c r="BK150" i="10"/>
  <c r="BK79" i="10"/>
  <c r="BM36" i="10"/>
  <c r="BK126" i="10"/>
  <c r="BL137" i="10"/>
  <c r="BL53" i="10"/>
  <c r="BL52" i="10"/>
  <c r="BL51" i="10"/>
  <c r="BL50" i="10"/>
  <c r="BK135" i="10"/>
  <c r="BL26" i="10"/>
  <c r="BK177" i="10"/>
  <c r="BL36" i="10"/>
  <c r="BL122" i="10"/>
  <c r="BL152" i="10"/>
  <c r="BJ14" i="10"/>
  <c r="BJ137" i="10"/>
  <c r="BK137" i="10"/>
  <c r="BL16" i="10"/>
  <c r="BK22" i="10"/>
  <c r="BL22" i="10"/>
  <c r="BL41" i="10"/>
  <c r="BJ63" i="10"/>
  <c r="BJ78" i="10"/>
  <c r="BK78" i="10"/>
  <c r="BL172" i="10"/>
  <c r="BM172" i="10"/>
  <c r="BM83" i="10"/>
  <c r="BJ89" i="10"/>
  <c r="BJ88" i="10"/>
  <c r="BL169" i="10"/>
  <c r="BK169" i="10"/>
  <c r="BM162" i="10"/>
  <c r="BM48" i="10"/>
  <c r="BM47" i="10"/>
  <c r="BM46" i="10"/>
  <c r="BL82" i="10"/>
  <c r="I12" i="10"/>
  <c r="I11" i="10"/>
  <c r="I59" i="10"/>
  <c r="BK65" i="10"/>
  <c r="BK64" i="10"/>
  <c r="BK89" i="10"/>
  <c r="BK88" i="10"/>
  <c r="BJ39" i="10"/>
  <c r="BJ34" i="10"/>
  <c r="BM31" i="10"/>
  <c r="BM30" i="10"/>
  <c r="BK35" i="10"/>
  <c r="BM27" i="10"/>
  <c r="BM19" i="10"/>
  <c r="BM18" i="10"/>
  <c r="BL27" i="10"/>
  <c r="BJ65" i="10"/>
  <c r="BJ64" i="10"/>
  <c r="BK62" i="10"/>
  <c r="BM124" i="10"/>
  <c r="BM121" i="10"/>
  <c r="BK139" i="10"/>
  <c r="BL65" i="10"/>
  <c r="BL64" i="10"/>
  <c r="BL62" i="10"/>
  <c r="BL111" i="10"/>
  <c r="BM65" i="10"/>
  <c r="BM64" i="10"/>
  <c r="BM62" i="10"/>
  <c r="BL31" i="10"/>
  <c r="BL30" i="10"/>
  <c r="I61" i="10"/>
  <c r="I228" i="10"/>
  <c r="BK111" i="10"/>
  <c r="BM35" i="10"/>
  <c r="BM107" i="10"/>
  <c r="BK31" i="10"/>
  <c r="BK30" i="10"/>
  <c r="BL89" i="10"/>
  <c r="BL88" i="10"/>
  <c r="BM139" i="10"/>
  <c r="BK124" i="10"/>
  <c r="BK121" i="10"/>
  <c r="BK107" i="10"/>
  <c r="BL124" i="10"/>
  <c r="BL121" i="10"/>
  <c r="BJ139" i="10"/>
  <c r="BL142" i="10"/>
  <c r="BL139" i="10"/>
  <c r="BM134" i="10"/>
  <c r="BL107" i="10"/>
  <c r="BM149" i="10"/>
  <c r="BK134" i="10"/>
  <c r="BM88" i="10"/>
  <c r="BM82" i="10"/>
  <c r="BM73" i="10"/>
  <c r="BM70" i="10"/>
  <c r="BJ73" i="10"/>
  <c r="BJ70" i="10"/>
  <c r="BL73" i="10"/>
  <c r="BL70" i="10"/>
  <c r="BK73" i="10"/>
  <c r="BK70" i="10"/>
  <c r="BM39" i="10"/>
  <c r="BL39" i="10"/>
  <c r="BK39" i="10"/>
  <c r="BL35" i="10"/>
  <c r="BL19" i="10"/>
  <c r="BL18" i="10"/>
  <c r="BL13" i="10"/>
  <c r="BJ13" i="10"/>
  <c r="BJ62" i="10"/>
  <c r="BK149" i="10"/>
  <c r="BL149" i="10"/>
  <c r="BJ149" i="10"/>
  <c r="BJ134" i="10"/>
  <c r="BM111" i="10"/>
  <c r="BK19" i="10"/>
  <c r="BK18" i="10"/>
  <c r="BK13" i="10"/>
  <c r="BL134" i="10"/>
  <c r="BL34" i="10"/>
  <c r="I229" i="10"/>
  <c r="I233" i="10"/>
  <c r="BM13" i="10"/>
  <c r="BK34" i="10"/>
  <c r="BK12" i="10"/>
  <c r="BK11" i="10"/>
  <c r="BK59" i="10"/>
  <c r="BK61" i="10"/>
  <c r="BM34" i="10"/>
  <c r="BL61" i="10"/>
  <c r="BK105" i="10"/>
  <c r="BK103" i="10"/>
  <c r="BJ105" i="10"/>
  <c r="BJ103" i="10"/>
  <c r="BL105" i="10"/>
  <c r="BL103" i="10"/>
  <c r="BM105" i="10"/>
  <c r="BM103" i="10"/>
  <c r="BM61" i="10"/>
  <c r="BJ61" i="10"/>
  <c r="BL12" i="10"/>
  <c r="BL11" i="10"/>
  <c r="BL59" i="10"/>
  <c r="BJ12" i="10"/>
  <c r="BJ11" i="10"/>
  <c r="BJ59" i="10"/>
  <c r="BM12" i="10"/>
  <c r="BM11" i="10"/>
  <c r="BM59" i="10"/>
  <c r="BK228" i="10"/>
  <c r="BK229" i="10"/>
  <c r="BL228" i="10"/>
  <c r="BL229" i="10"/>
  <c r="BJ228" i="10"/>
  <c r="BJ229" i="10"/>
  <c r="BM228" i="10"/>
  <c r="BM229" i="10"/>
</calcChain>
</file>

<file path=xl/sharedStrings.xml><?xml version="1.0" encoding="utf-8"?>
<sst xmlns="http://schemas.openxmlformats.org/spreadsheetml/2006/main" count="1472" uniqueCount="218">
  <si>
    <t>DESCRIPCION</t>
  </si>
  <si>
    <t>APROPIACION</t>
  </si>
  <si>
    <t>FID</t>
  </si>
  <si>
    <t>CTA</t>
  </si>
  <si>
    <t>SUBC</t>
  </si>
  <si>
    <t>OBJG</t>
  </si>
  <si>
    <t>ORD</t>
  </si>
  <si>
    <t>REC.</t>
  </si>
  <si>
    <t>PROG</t>
  </si>
  <si>
    <t>SUBP</t>
  </si>
  <si>
    <t>PROY</t>
  </si>
  <si>
    <t>SPRO</t>
  </si>
  <si>
    <t>F</t>
  </si>
  <si>
    <t>A.  FUNCIONAMIENTO</t>
  </si>
  <si>
    <t>GASTOS DE PERSONAL</t>
  </si>
  <si>
    <t>SERV.  PERS.  A. NOMINA</t>
  </si>
  <si>
    <t>OTROS GTOS SERV. PERS.</t>
  </si>
  <si>
    <t>OTROS</t>
  </si>
  <si>
    <t>SERV.  PERS. INDIRECTOS</t>
  </si>
  <si>
    <t>Servicios Personales Indirectos</t>
  </si>
  <si>
    <t>TOTAL (A+C)</t>
  </si>
  <si>
    <t>SERV.  PERS.  INDIRECTOS</t>
  </si>
  <si>
    <t>GASTOS GENERALES</t>
  </si>
  <si>
    <t>TRANSFERENCIAS CTES.</t>
  </si>
  <si>
    <t>Educación a Distancia</t>
  </si>
  <si>
    <t>Sentencias y Conciliaciones</t>
  </si>
  <si>
    <t xml:space="preserve">Sueldos </t>
  </si>
  <si>
    <t>Sueldos de Vacaciones</t>
  </si>
  <si>
    <t>Prima Técnica Salarial</t>
  </si>
  <si>
    <t>Bonificacion por Servicios Prestados</t>
  </si>
  <si>
    <t xml:space="preserve">Bonificacion Especial por Recreación </t>
  </si>
  <si>
    <t xml:space="preserve">Subsidio de Alimentación </t>
  </si>
  <si>
    <t>Auxilio de Transporte</t>
  </si>
  <si>
    <t>Prima de Servicios</t>
  </si>
  <si>
    <t>Prima de Vacaciones</t>
  </si>
  <si>
    <t>Prima de Navidad</t>
  </si>
  <si>
    <t>Horas Extras</t>
  </si>
  <si>
    <t>Indemnización por Vacaciones</t>
  </si>
  <si>
    <t>Honorarios</t>
  </si>
  <si>
    <t>Horas Cátedra</t>
  </si>
  <si>
    <t xml:space="preserve">CONTRIBUCIONES INHERENTES A LA NOMINA SECTOR PRIVADO Y PUBLICO </t>
  </si>
  <si>
    <t>Administradas Por el Sector Privado</t>
  </si>
  <si>
    <t>Cajas de Compensación Privadas</t>
  </si>
  <si>
    <t>Fondos Administradores de Pensiones Priv.</t>
  </si>
  <si>
    <t>Empresas Privadas Promotoras de Salud,</t>
  </si>
  <si>
    <t>Administradas Por el Sector Público</t>
  </si>
  <si>
    <t>Fondo Nacional del Ahorro</t>
  </si>
  <si>
    <t>Fondos Administradores de Pensiones Pub.</t>
  </si>
  <si>
    <t>Empresas Públicas Promotoras de Salud</t>
  </si>
  <si>
    <t>Administradoras Públicas de Aportes A.R.P.</t>
  </si>
  <si>
    <t>Aportes al I.C.B.F</t>
  </si>
  <si>
    <t>TRANSFERENCIA AL SECTOR PUBLICO</t>
  </si>
  <si>
    <t>ORDEN NACIONAL</t>
  </si>
  <si>
    <t>Remuneración Servicios Tecnicos</t>
  </si>
  <si>
    <t>IMPUESTOS Y MULTAS</t>
  </si>
  <si>
    <t>Impuestos y Contribuciones</t>
  </si>
  <si>
    <t>ADQUISICION DE BIENES Y SERVICIOS</t>
  </si>
  <si>
    <t>Compra de Equipo</t>
  </si>
  <si>
    <t>Materiales Y Suministros</t>
  </si>
  <si>
    <t xml:space="preserve">Mantenimiento </t>
  </si>
  <si>
    <t>Comunicaciones y Transportes</t>
  </si>
  <si>
    <t>Impresos y Publicaciones</t>
  </si>
  <si>
    <t>Seguros</t>
  </si>
  <si>
    <t>Arrendamientos</t>
  </si>
  <si>
    <t>Viáticos Gastos de Viaje al Exterior</t>
  </si>
  <si>
    <t>Viáticos Gastos de Viaje al Interior</t>
  </si>
  <si>
    <t>Gastos Imprevistos</t>
  </si>
  <si>
    <t>Sostenimiento de Semovientes</t>
  </si>
  <si>
    <t>TRANSFERENCIAS AL SECTOR PUBLICO</t>
  </si>
  <si>
    <t>TRANSFERENCIAS DE PREVISION Y SEGURIDAD SOCIAL</t>
  </si>
  <si>
    <t>OTRAS TRANSFERENCIAS DE PREVISION Y SEGURIDAD SOCIAL</t>
  </si>
  <si>
    <t>Bienestar Universitario ( Ley 30 de 1992)</t>
  </si>
  <si>
    <t xml:space="preserve">OTRAS TRANSFERENCIAS </t>
  </si>
  <si>
    <t>SENTENCIAS Y CONCILIACIONES</t>
  </si>
  <si>
    <t>Servicios Públicos</t>
  </si>
  <si>
    <t>Prima Técnica  No salarial</t>
  </si>
  <si>
    <t>Cuota Auditaje Contranal Sin Situación</t>
  </si>
  <si>
    <t>Sueldos</t>
  </si>
  <si>
    <t xml:space="preserve">Viáticos Gastos de Viaje </t>
  </si>
  <si>
    <t xml:space="preserve">UNIVERSIDAD NACIONAL ABIERTA Y A DISTANCIA </t>
  </si>
  <si>
    <t>OP</t>
  </si>
  <si>
    <t>OP1</t>
  </si>
  <si>
    <t>OP2</t>
  </si>
  <si>
    <t>Retencion Estudiantil</t>
  </si>
  <si>
    <t>OP3</t>
  </si>
  <si>
    <t>OP4</t>
  </si>
  <si>
    <t>OP5</t>
  </si>
  <si>
    <t>OP6</t>
  </si>
  <si>
    <t>OP7</t>
  </si>
  <si>
    <t>OP8</t>
  </si>
  <si>
    <t>OP9</t>
  </si>
  <si>
    <t>FEBRERO</t>
  </si>
  <si>
    <t>MARZO</t>
  </si>
  <si>
    <t>ABRIL</t>
  </si>
  <si>
    <t>MAYO</t>
  </si>
  <si>
    <t>JUNIO</t>
  </si>
  <si>
    <t>INVERSION 2011-2015</t>
  </si>
  <si>
    <t>Sostenibilidad</t>
  </si>
  <si>
    <t>Cobertura Geografica y Poblacional</t>
  </si>
  <si>
    <t>Regulacion Especial para EAD y sus diversas metodologias (e-learning, m-learning, entre otras)</t>
  </si>
  <si>
    <t>UNAD como institucion asesora y consultora en temas de educacion a distancia y en ambientes virtuales</t>
  </si>
  <si>
    <t>Modelo Pedagogico e-learnig</t>
  </si>
  <si>
    <t>Sistema Misional de atencion al egresado</t>
  </si>
  <si>
    <t>Investigacion de Impacto</t>
  </si>
  <si>
    <t>Sistema de Gestion de la Investigacion</t>
  </si>
  <si>
    <t>Gestion del conocimiento organizacional</t>
  </si>
  <si>
    <t>Gestion de la Informacion y del conocimiento institucional.</t>
  </si>
  <si>
    <t>Buen Gobierno</t>
  </si>
  <si>
    <t>Infraestructura de comunicación y tecnologia</t>
  </si>
  <si>
    <t>Sentido de Pertenencia</t>
  </si>
  <si>
    <t>Desarrollo Humano de la UNAD</t>
  </si>
  <si>
    <t>Responsabilidad Formativa</t>
  </si>
  <si>
    <t>Acompañamiento efectivo a los estudiantes</t>
  </si>
  <si>
    <t>Calidad Perdurable</t>
  </si>
  <si>
    <t>Sistema Integrado de Gestion de la calidad</t>
  </si>
  <si>
    <t>Mejoria de la percepcion de la calidad del servicio al estudiante y al egresado.</t>
  </si>
  <si>
    <t>Aseguramiento de la calidad en insumos, procesos y resultados</t>
  </si>
  <si>
    <t>Cooperaciòn nacional e internacional</t>
  </si>
  <si>
    <t>Politica Publica y Regulacion de la EAD</t>
  </si>
  <si>
    <t>Modelo Pedagogico Unadista</t>
  </si>
  <si>
    <t>Trayectorias Unadistas</t>
  </si>
  <si>
    <t>ENERO</t>
  </si>
  <si>
    <t>JULIO</t>
  </si>
  <si>
    <t>AGOSTO</t>
  </si>
  <si>
    <t>SEPTIEMBRE</t>
  </si>
  <si>
    <t>OCTUBRE</t>
  </si>
  <si>
    <t>NOVIEMBRE</t>
  </si>
  <si>
    <t>DICIEMBRE</t>
  </si>
  <si>
    <t>HORAS EXTRAS DIAS FESTIVOS E INDEMNIZACION POR VACACIONES</t>
  </si>
  <si>
    <t>B. SERVICIO DEUDA INTERNA</t>
  </si>
  <si>
    <t>INTERES DEUDA PUBLICA INTERNA</t>
  </si>
  <si>
    <t>Entidades financieras</t>
  </si>
  <si>
    <t>C.   INVERSION RECURSOS PROPIOS</t>
  </si>
  <si>
    <t>Pasto</t>
  </si>
  <si>
    <t>Cobertura Geografica y Poblacional por Proyectos</t>
  </si>
  <si>
    <t>COV</t>
  </si>
  <si>
    <t>CONVENIOS</t>
  </si>
  <si>
    <t xml:space="preserve">COV </t>
  </si>
  <si>
    <t>TOTAL (A+B+C) RECURSOS PROPIOS</t>
  </si>
  <si>
    <t>TOTAL GENERAL RECURSOS PROPIOS + RECURSOS NACION</t>
  </si>
  <si>
    <t>IDENTIFICACION PRESUPUESTAL</t>
  </si>
  <si>
    <t>INICIAL</t>
  </si>
  <si>
    <t>CDP</t>
  </si>
  <si>
    <t>COMPROMISOS</t>
  </si>
  <si>
    <t>OBLIGACIONES</t>
  </si>
  <si>
    <t>PAGOS</t>
  </si>
  <si>
    <t>MES</t>
  </si>
  <si>
    <t xml:space="preserve">MES </t>
  </si>
  <si>
    <t>ACUMULADO</t>
  </si>
  <si>
    <t>ACUMULADOS</t>
  </si>
  <si>
    <t>ACUMULADAS</t>
  </si>
  <si>
    <t xml:space="preserve">ENERO </t>
  </si>
  <si>
    <t xml:space="preserve">FEBRERO </t>
  </si>
  <si>
    <t xml:space="preserve">MARZO </t>
  </si>
  <si>
    <t xml:space="preserve">MAYO </t>
  </si>
  <si>
    <t xml:space="preserve">AGOSTO </t>
  </si>
  <si>
    <t xml:space="preserve">SEPTIEMBRE </t>
  </si>
  <si>
    <t xml:space="preserve">OCTUBRE </t>
  </si>
  <si>
    <t xml:space="preserve">NOVIEMBRE </t>
  </si>
  <si>
    <t xml:space="preserve">DICIEMBRE </t>
  </si>
  <si>
    <t xml:space="preserve">JULIO </t>
  </si>
  <si>
    <t>JAIME ALBERTO LEAL AFANADOR</t>
  </si>
  <si>
    <t xml:space="preserve">        Rector  </t>
  </si>
  <si>
    <t>DIANA ROCIO SALAZAR PRIETO</t>
  </si>
  <si>
    <t>Coordinadora de Presupuesto</t>
  </si>
  <si>
    <t xml:space="preserve">aprop &gt;= cdp </t>
  </si>
  <si>
    <t xml:space="preserve">cdp &gt;= crp </t>
  </si>
  <si>
    <t>crp &gt;=obli</t>
  </si>
  <si>
    <t>obl &gt;= pag</t>
  </si>
  <si>
    <t>Infraestructura de comunicación y tecnologia vigencia</t>
  </si>
  <si>
    <t>Infraestructura de comunicación y tecnologia leasing</t>
  </si>
  <si>
    <t>CONVENIOS INTERINSTITUCIONALES 2014</t>
  </si>
  <si>
    <t>CON - CONV. FIDUCIARIA BOGOTA  ALC FLORENCIA N.451-2013</t>
  </si>
  <si>
    <t>CON -  MINISTERIO DE EDUCACION NACIONAL - UNAD  N863-2013</t>
  </si>
  <si>
    <t>CON - CONV. INTERADM. 375 FONTIC - UNAD</t>
  </si>
  <si>
    <t>CON - CONV. INTERADMIN. UNAD MPIO DE LA JAGUA</t>
  </si>
  <si>
    <t>CON - CONVEINIO N. 1063 GOBERNACION DEL META UNAD</t>
  </si>
  <si>
    <t>CON - CONVENIO N.293 FIDUCIARIA BOGOTA COLCIENCIAS</t>
  </si>
  <si>
    <t>CON - CONVENIO N.294 FIDUCIARIA BOGOTA COLCIENCIAS</t>
  </si>
  <si>
    <t>CON - CONVENIO N.516 FIDUCIARIA BOGOTA COLCIENCIAS</t>
  </si>
  <si>
    <t>CON  CONV. N.252 FIDUCIAR. BOGOTA GOBERN. META VIVELABS META</t>
  </si>
  <si>
    <t>CON - CONVENIO N.673 FONDO DE TECNOLOGIAS FONTIC</t>
  </si>
  <si>
    <t>CON - CONVENIO N.024 GOBERNACION DEL CAQUETA</t>
  </si>
  <si>
    <t>CON - CONVENIO N.1062  GOBERNACION DEL META</t>
  </si>
  <si>
    <t>CON - CONV. INTERADM. 188 CONSEJO SUPERIOR  ADJUDICATURA</t>
  </si>
  <si>
    <t>CON - CONT. INTERAD. N. 052 MINIST. MINAS ENERGIA - UNAD</t>
  </si>
  <si>
    <t>CON - CONT. INTERAD. N. 061 SUPER. NOTARIODO REGISTRO - UNAD</t>
  </si>
  <si>
    <t>APROPIACIONES DE LA VIGENCIA 2014</t>
  </si>
  <si>
    <t>INFORME MENSUAL  DEL PRESUPUESTO DE GASTOS - GENERAL</t>
  </si>
  <si>
    <t>CON - CON. COOP. INT. N.50 09/12/2013 MPIO PTO BOYACA - UNAD</t>
  </si>
  <si>
    <t>CON - CON. ESP. COOP. N.546-2013 FIDUBOGOTA GB. BOLIVAR-UNAD</t>
  </si>
  <si>
    <t>CON - CONTRAT. CONSUL. N.557 DE 2014  MPIO SOACHA - UNAS</t>
  </si>
  <si>
    <t>Remuneracion Servicios Tecnicos</t>
  </si>
  <si>
    <t>Perimetro Urbano Bucaramanga</t>
  </si>
  <si>
    <t>CON - PONTIFICIA UNIVERSIDAD CATOLICA VALPARAISO - CHILE</t>
  </si>
  <si>
    <t>CON. CONTR. PREST. SERV. PUBL. EDUCAT. Nº7-212-07-2014</t>
  </si>
  <si>
    <t>CON - COOPERACION MPIO DE FIRAVITOBA - UNAD 2014</t>
  </si>
  <si>
    <t>CON - INTERINST. Nº 015-2014 CAMARA COMERCIO DUITAMA - UNAD</t>
  </si>
  <si>
    <t>CON - CONT. Nº 004-2014 IECISA - COLVISTA 008 -2013  - UNAD</t>
  </si>
  <si>
    <t>CON - CONV. INTERADMINISTRATIVO 994 - 2014  A.C.R.  -  UNAD</t>
  </si>
  <si>
    <t>CON - CONV. INTERAD. 2355/14 MINISTERIO DE CULTURA - UNAD</t>
  </si>
  <si>
    <t>CON- CONV.  ASOCIAC.  Nº125 MIN. INTERIOR  FPFD - MOE - UNAD</t>
  </si>
  <si>
    <t>Cucuta</t>
  </si>
  <si>
    <t>Neiva</t>
  </si>
  <si>
    <t>Pitalito</t>
  </si>
  <si>
    <t>CON - CONV. Nº 016-COL-FY 15 FUNDACION PLAN  - UNAD</t>
  </si>
  <si>
    <t>CON - CONTR. INTERADMIN. Nº00838 SENA - UNAD</t>
  </si>
  <si>
    <t>MES: SEP</t>
  </si>
  <si>
    <t>CON - CONV. INTERADMIN.Nº641 MPIO DOSQUEBRADAS -  UNAD</t>
  </si>
  <si>
    <t>CON - CONTR. ANTERAD.MIN. 215  USPEC - UNAD</t>
  </si>
  <si>
    <t>CON - CONTR. INTERADM. PRES. SERV. 932  DPTP HUILA - UNAD</t>
  </si>
  <si>
    <t>CON - CONTR. PREST. SERV. 51 DPS - FIP -  UNAD</t>
  </si>
  <si>
    <t>CON -  CON. INTER. 232 -2014 MIN. MINAS ENERGIA - UNAD</t>
  </si>
  <si>
    <t>CON - CON. INTER. 032 DE 2014 SOACHA GOBIERNO MPAL - UNAD</t>
  </si>
  <si>
    <t>RECURSOS NACION - RECURSOS PROPIOS UNAD</t>
  </si>
  <si>
    <t>INFORME MENSUAL  DEL PRESUPUESTO DE GASTOS - APROPIACIONES DE LA VIGENCIA 2014</t>
  </si>
  <si>
    <t>RECURSOS CUYA FUENTE PROVIENE DE OTRAS ENTIDADES POR CONCEPTO DE CONVENIOS</t>
  </si>
  <si>
    <t>PROYECTOS CON RECURSOS DEL CREDITO FINDETER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</si>
</sst>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D_M_-;\-* #,##0.00\ _D_M_-;_-* &quot;-&quot;??\ _D_M_-;_-@_-"/>
    <numFmt numFmtId="165" formatCode="#,##0.00;[Red]#,##0.00"/>
  </numFmts>
  <fonts count="10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2"/>
      <color indexed="8"/>
      <name val="Arial"/>
      <family val="2"/>
    </font>
    <font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65" fontId="3" fillId="0" borderId="0" xfId="1" applyNumberFormat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horizontal="right" vertical="center" wrapText="1"/>
    </xf>
    <xf numFmtId="165" fontId="3" fillId="0" borderId="0" xfId="1" applyNumberFormat="1" applyFont="1" applyFill="1" applyBorder="1" applyAlignment="1">
      <alignment horizontal="right" vertical="center" wrapText="1"/>
    </xf>
    <xf numFmtId="165" fontId="5" fillId="0" borderId="0" xfId="1" applyNumberFormat="1" applyFont="1" applyFill="1" applyBorder="1" applyAlignment="1">
      <alignment horizontal="right" vertical="center" wrapText="1"/>
    </xf>
    <xf numFmtId="165" fontId="4" fillId="0" borderId="0" xfId="1" applyNumberFormat="1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165" fontId="2" fillId="3" borderId="0" xfId="1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vertical="center" wrapText="1"/>
    </xf>
    <xf numFmtId="164" fontId="5" fillId="3" borderId="1" xfId="1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3" borderId="5" xfId="0" applyNumberFormat="1" applyFont="1" applyFill="1" applyBorder="1" applyAlignment="1">
      <alignment horizontal="right" vertical="center" wrapText="1"/>
    </xf>
    <xf numFmtId="4" fontId="6" fillId="3" borderId="0" xfId="0" applyNumberFormat="1" applyFont="1" applyFill="1" applyBorder="1" applyAlignment="1">
      <alignment horizontal="right" vertical="center" wrapText="1"/>
    </xf>
    <xf numFmtId="165" fontId="6" fillId="3" borderId="0" xfId="1" applyNumberFormat="1" applyFont="1" applyFill="1" applyBorder="1" applyAlignment="1">
      <alignment horizontal="right" vertical="center" wrapText="1"/>
    </xf>
    <xf numFmtId="164" fontId="2" fillId="3" borderId="4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9" fillId="3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4" fontId="7" fillId="0" borderId="1" xfId="1" applyNumberFormat="1" applyFont="1" applyBorder="1" applyAlignment="1">
      <alignment vertical="center" wrapText="1"/>
    </xf>
    <xf numFmtId="4" fontId="7" fillId="0" borderId="1" xfId="1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3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" fontId="7" fillId="3" borderId="0" xfId="0" applyNumberFormat="1" applyFont="1" applyFill="1" applyAlignment="1">
      <alignment vertical="center" wrapText="1"/>
    </xf>
    <xf numFmtId="4" fontId="2" fillId="0" borderId="0" xfId="1" applyNumberFormat="1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vertical="center"/>
    </xf>
    <xf numFmtId="4" fontId="7" fillId="3" borderId="1" xfId="1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justify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66675</xdr:rowOff>
    </xdr:from>
    <xdr:to>
      <xdr:col>6</xdr:col>
      <xdr:colOff>114300</xdr:colOff>
      <xdr:row>5</xdr:row>
      <xdr:rowOff>57150</xdr:rowOff>
    </xdr:to>
    <xdr:pic>
      <xdr:nvPicPr>
        <xdr:cNvPr id="9863" name="Picture 1" descr="arc_10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66675"/>
          <a:ext cx="16002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66675</xdr:rowOff>
    </xdr:from>
    <xdr:to>
      <xdr:col>6</xdr:col>
      <xdr:colOff>114300</xdr:colOff>
      <xdr:row>5</xdr:row>
      <xdr:rowOff>57150</xdr:rowOff>
    </xdr:to>
    <xdr:pic>
      <xdr:nvPicPr>
        <xdr:cNvPr id="2" name="Picture 1" descr="arc_10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66675"/>
          <a:ext cx="16002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66675</xdr:rowOff>
    </xdr:from>
    <xdr:to>
      <xdr:col>6</xdr:col>
      <xdr:colOff>114300</xdr:colOff>
      <xdr:row>5</xdr:row>
      <xdr:rowOff>57150</xdr:rowOff>
    </xdr:to>
    <xdr:pic>
      <xdr:nvPicPr>
        <xdr:cNvPr id="2" name="Picture 1" descr="arc_10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66675"/>
          <a:ext cx="16002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66675</xdr:rowOff>
    </xdr:from>
    <xdr:to>
      <xdr:col>6</xdr:col>
      <xdr:colOff>114300</xdr:colOff>
      <xdr:row>5</xdr:row>
      <xdr:rowOff>57150</xdr:rowOff>
    </xdr:to>
    <xdr:pic>
      <xdr:nvPicPr>
        <xdr:cNvPr id="2" name="Picture 1" descr="arc_10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66675"/>
          <a:ext cx="16002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0"/>
  <sheetViews>
    <sheetView tabSelected="1" topLeftCell="A7" zoomScale="115" zoomScaleNormal="115" zoomScalePageLayoutView="115" workbookViewId="0">
      <selection activeCell="A107" sqref="A107"/>
    </sheetView>
  </sheetViews>
  <sheetFormatPr baseColWidth="10" defaultColWidth="10.85546875" defaultRowHeight="14.25" x14ac:dyDescent="0.2"/>
  <cols>
    <col min="1" max="1" width="6.28515625" style="30" bestFit="1" customWidth="1"/>
    <col min="2" max="2" width="7.42578125" style="30" bestFit="1" customWidth="1"/>
    <col min="3" max="5" width="7.140625" style="30" bestFit="1" customWidth="1"/>
    <col min="6" max="6" width="3.42578125" style="30" bestFit="1" customWidth="1"/>
    <col min="7" max="7" width="6.140625" style="30" bestFit="1" customWidth="1"/>
    <col min="8" max="8" width="48.42578125" style="3" bestFit="1" customWidth="1"/>
    <col min="9" max="9" width="19" style="20" customWidth="1"/>
    <col min="10" max="10" width="19.42578125" style="3" hidden="1" customWidth="1"/>
    <col min="11" max="12" width="18.28515625" style="3" hidden="1" customWidth="1"/>
    <col min="13" max="14" width="17.140625" style="3" hidden="1" customWidth="1"/>
    <col min="15" max="16" width="18.28515625" style="3" hidden="1" customWidth="1"/>
    <col min="17" max="17" width="20.28515625" style="3" hidden="1" customWidth="1"/>
    <col min="18" max="18" width="17.85546875" style="3" bestFit="1" customWidth="1"/>
    <col min="19" max="19" width="11.85546875" style="3" hidden="1" customWidth="1"/>
    <col min="20" max="20" width="14" style="3" hidden="1" customWidth="1"/>
    <col min="21" max="21" width="13.140625" style="3" hidden="1" customWidth="1"/>
    <col min="22" max="22" width="19.42578125" style="3" bestFit="1" customWidth="1"/>
    <col min="23" max="23" width="19.42578125" style="3" hidden="1" customWidth="1"/>
    <col min="24" max="26" width="17.85546875" style="3" hidden="1" customWidth="1"/>
    <col min="27" max="27" width="18" style="3" hidden="1" customWidth="1"/>
    <col min="28" max="29" width="17.85546875" style="3" hidden="1" customWidth="1"/>
    <col min="30" max="30" width="18.28515625" style="3" hidden="1" customWidth="1"/>
    <col min="31" max="31" width="17.85546875" style="3" customWidth="1"/>
    <col min="32" max="34" width="17.85546875" style="3" hidden="1" customWidth="1"/>
    <col min="35" max="35" width="21.28515625" style="3" bestFit="1" customWidth="1"/>
    <col min="36" max="36" width="17.140625" style="3" hidden="1" customWidth="1"/>
    <col min="37" max="43" width="18.28515625" style="3" hidden="1" customWidth="1"/>
    <col min="44" max="44" width="18.28515625" style="3" bestFit="1" customWidth="1"/>
    <col min="45" max="45" width="20.7109375" style="3" hidden="1" customWidth="1"/>
    <col min="46" max="46" width="17.140625" style="3" hidden="1" customWidth="1"/>
    <col min="47" max="47" width="16.7109375" style="3" hidden="1" customWidth="1"/>
    <col min="48" max="48" width="19.42578125" style="3" bestFit="1" customWidth="1"/>
    <col min="49" max="49" width="17.140625" style="3" hidden="1" customWidth="1"/>
    <col min="50" max="56" width="18.28515625" style="3" hidden="1" customWidth="1"/>
    <col min="57" max="57" width="18.28515625" style="3" bestFit="1" customWidth="1"/>
    <col min="58" max="58" width="11.42578125" style="3" hidden="1" customWidth="1"/>
    <col min="59" max="59" width="14" style="3" hidden="1" customWidth="1"/>
    <col min="60" max="60" width="13.140625" style="3" hidden="1" customWidth="1"/>
    <col min="61" max="61" width="19.42578125" style="3" bestFit="1" customWidth="1"/>
    <col min="62" max="62" width="19.42578125" style="35" bestFit="1" customWidth="1"/>
    <col min="63" max="63" width="18.42578125" style="35" bestFit="1" customWidth="1"/>
    <col min="64" max="64" width="18.28515625" style="35" bestFit="1" customWidth="1"/>
    <col min="65" max="65" width="17.140625" style="35" bestFit="1" customWidth="1"/>
    <col min="66" max="66" width="13.85546875" style="3" bestFit="1" customWidth="1"/>
    <col min="67" max="16384" width="10.85546875" style="3"/>
  </cols>
  <sheetData>
    <row r="1" spans="1:65" x14ac:dyDescent="0.2">
      <c r="A1" s="33"/>
      <c r="B1" s="33"/>
      <c r="C1" s="33"/>
      <c r="D1" s="33"/>
      <c r="E1" s="33"/>
      <c r="F1" s="33"/>
      <c r="G1" s="33"/>
      <c r="H1" s="1"/>
      <c r="I1" s="2"/>
    </row>
    <row r="2" spans="1:65" x14ac:dyDescent="0.2">
      <c r="A2" s="33"/>
      <c r="B2" s="33"/>
      <c r="C2" s="33"/>
      <c r="D2" s="33"/>
      <c r="E2" s="33"/>
      <c r="F2" s="33"/>
      <c r="G2" s="33"/>
      <c r="H2" s="1"/>
      <c r="I2" s="2"/>
    </row>
    <row r="3" spans="1:65" ht="15" customHeight="1" x14ac:dyDescent="0.2">
      <c r="A3" s="125" t="s">
        <v>79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</row>
    <row r="4" spans="1:65" ht="15" customHeight="1" x14ac:dyDescent="0.2">
      <c r="A4" s="126" t="s">
        <v>188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</row>
    <row r="5" spans="1:65" ht="15" customHeight="1" x14ac:dyDescent="0.2">
      <c r="A5" s="126" t="s">
        <v>187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</row>
    <row r="6" spans="1:65" ht="15.75" thickBot="1" x14ac:dyDescent="0.25">
      <c r="A6" s="5"/>
      <c r="B6" s="5"/>
      <c r="C6" s="5"/>
      <c r="D6" s="5"/>
      <c r="E6" s="5"/>
      <c r="F6" s="5"/>
      <c r="G6" s="5"/>
      <c r="H6" s="6"/>
      <c r="I6" s="7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BI6" s="8" t="s">
        <v>207</v>
      </c>
    </row>
    <row r="7" spans="1:65" s="8" customFormat="1" ht="25.5" customHeight="1" x14ac:dyDescent="0.2">
      <c r="A7" s="133" t="s">
        <v>140</v>
      </c>
      <c r="B7" s="127"/>
      <c r="C7" s="127"/>
      <c r="D7" s="127"/>
      <c r="E7" s="127"/>
      <c r="F7" s="127"/>
      <c r="G7" s="127"/>
      <c r="H7" s="127" t="s">
        <v>0</v>
      </c>
      <c r="I7" s="42" t="s">
        <v>1</v>
      </c>
      <c r="J7" s="81" t="s">
        <v>142</v>
      </c>
      <c r="K7" s="81" t="s">
        <v>142</v>
      </c>
      <c r="L7" s="81" t="s">
        <v>142</v>
      </c>
      <c r="M7" s="81" t="s">
        <v>142</v>
      </c>
      <c r="N7" s="81" t="s">
        <v>142</v>
      </c>
      <c r="O7" s="81" t="s">
        <v>142</v>
      </c>
      <c r="P7" s="81" t="s">
        <v>142</v>
      </c>
      <c r="Q7" s="81" t="s">
        <v>142</v>
      </c>
      <c r="R7" s="81" t="s">
        <v>142</v>
      </c>
      <c r="S7" s="81" t="s">
        <v>142</v>
      </c>
      <c r="T7" s="81" t="s">
        <v>142</v>
      </c>
      <c r="U7" s="81" t="s">
        <v>142</v>
      </c>
      <c r="V7" s="81" t="s">
        <v>142</v>
      </c>
      <c r="W7" s="81" t="s">
        <v>143</v>
      </c>
      <c r="X7" s="81" t="s">
        <v>143</v>
      </c>
      <c r="Y7" s="81" t="s">
        <v>143</v>
      </c>
      <c r="Z7" s="81" t="s">
        <v>143</v>
      </c>
      <c r="AA7" s="81" t="s">
        <v>143</v>
      </c>
      <c r="AB7" s="81" t="s">
        <v>143</v>
      </c>
      <c r="AC7" s="81" t="s">
        <v>143</v>
      </c>
      <c r="AD7" s="81" t="s">
        <v>143</v>
      </c>
      <c r="AE7" s="81" t="s">
        <v>143</v>
      </c>
      <c r="AF7" s="81" t="s">
        <v>143</v>
      </c>
      <c r="AG7" s="81" t="s">
        <v>143</v>
      </c>
      <c r="AH7" s="81" t="s">
        <v>143</v>
      </c>
      <c r="AI7" s="81" t="s">
        <v>143</v>
      </c>
      <c r="AJ7" s="81" t="s">
        <v>144</v>
      </c>
      <c r="AK7" s="81" t="s">
        <v>144</v>
      </c>
      <c r="AL7" s="81" t="s">
        <v>144</v>
      </c>
      <c r="AM7" s="81" t="s">
        <v>144</v>
      </c>
      <c r="AN7" s="81" t="s">
        <v>144</v>
      </c>
      <c r="AO7" s="81" t="s">
        <v>144</v>
      </c>
      <c r="AP7" s="81" t="s">
        <v>144</v>
      </c>
      <c r="AQ7" s="81" t="s">
        <v>144</v>
      </c>
      <c r="AR7" s="43" t="s">
        <v>144</v>
      </c>
      <c r="AS7" s="43" t="s">
        <v>144</v>
      </c>
      <c r="AT7" s="43" t="s">
        <v>144</v>
      </c>
      <c r="AU7" s="43" t="s">
        <v>144</v>
      </c>
      <c r="AV7" s="43" t="s">
        <v>144</v>
      </c>
      <c r="AW7" s="43" t="s">
        <v>145</v>
      </c>
      <c r="AX7" s="43" t="s">
        <v>145</v>
      </c>
      <c r="AY7" s="43" t="s">
        <v>145</v>
      </c>
      <c r="AZ7" s="43" t="s">
        <v>145</v>
      </c>
      <c r="BA7" s="43" t="s">
        <v>145</v>
      </c>
      <c r="BB7" s="43" t="s">
        <v>145</v>
      </c>
      <c r="BC7" s="43" t="s">
        <v>145</v>
      </c>
      <c r="BD7" s="43" t="s">
        <v>145</v>
      </c>
      <c r="BE7" s="43" t="s">
        <v>145</v>
      </c>
      <c r="BF7" s="43" t="s">
        <v>145</v>
      </c>
      <c r="BG7" s="43" t="s">
        <v>145</v>
      </c>
      <c r="BH7" s="43" t="s">
        <v>145</v>
      </c>
      <c r="BI7" s="44" t="s">
        <v>145</v>
      </c>
      <c r="BJ7" s="135" t="s">
        <v>165</v>
      </c>
      <c r="BK7" s="130" t="s">
        <v>166</v>
      </c>
      <c r="BL7" s="130" t="s">
        <v>167</v>
      </c>
      <c r="BM7" s="130" t="s">
        <v>168</v>
      </c>
    </row>
    <row r="8" spans="1:65" s="8" customFormat="1" ht="35.25" customHeight="1" x14ac:dyDescent="0.2">
      <c r="A8" s="134" t="s">
        <v>2</v>
      </c>
      <c r="B8" s="82" t="s">
        <v>3</v>
      </c>
      <c r="C8" s="82" t="s">
        <v>4</v>
      </c>
      <c r="D8" s="82" t="s">
        <v>5</v>
      </c>
      <c r="E8" s="82" t="s">
        <v>6</v>
      </c>
      <c r="F8" s="128"/>
      <c r="G8" s="128" t="s">
        <v>7</v>
      </c>
      <c r="H8" s="128"/>
      <c r="I8" s="129" t="s">
        <v>141</v>
      </c>
      <c r="J8" s="82" t="s">
        <v>146</v>
      </c>
      <c r="K8" s="82" t="s">
        <v>147</v>
      </c>
      <c r="L8" s="82" t="s">
        <v>146</v>
      </c>
      <c r="M8" s="82" t="s">
        <v>146</v>
      </c>
      <c r="N8" s="82" t="s">
        <v>146</v>
      </c>
      <c r="O8" s="82" t="s">
        <v>146</v>
      </c>
      <c r="P8" s="82" t="s">
        <v>146</v>
      </c>
      <c r="Q8" s="82" t="s">
        <v>146</v>
      </c>
      <c r="R8" s="82" t="s">
        <v>146</v>
      </c>
      <c r="S8" s="82" t="s">
        <v>146</v>
      </c>
      <c r="T8" s="82" t="s">
        <v>146</v>
      </c>
      <c r="U8" s="82" t="s">
        <v>146</v>
      </c>
      <c r="V8" s="128" t="s">
        <v>148</v>
      </c>
      <c r="W8" s="82" t="s">
        <v>146</v>
      </c>
      <c r="X8" s="82" t="s">
        <v>146</v>
      </c>
      <c r="Y8" s="82" t="s">
        <v>146</v>
      </c>
      <c r="Z8" s="82" t="s">
        <v>146</v>
      </c>
      <c r="AA8" s="82" t="s">
        <v>146</v>
      </c>
      <c r="AB8" s="82" t="s">
        <v>146</v>
      </c>
      <c r="AC8" s="82" t="s">
        <v>147</v>
      </c>
      <c r="AD8" s="82" t="s">
        <v>147</v>
      </c>
      <c r="AE8" s="82" t="s">
        <v>146</v>
      </c>
      <c r="AF8" s="82" t="s">
        <v>146</v>
      </c>
      <c r="AG8" s="82" t="s">
        <v>146</v>
      </c>
      <c r="AH8" s="82" t="s">
        <v>146</v>
      </c>
      <c r="AI8" s="128" t="s">
        <v>149</v>
      </c>
      <c r="AJ8" s="82" t="s">
        <v>146</v>
      </c>
      <c r="AK8" s="82" t="s">
        <v>146</v>
      </c>
      <c r="AL8" s="82" t="s">
        <v>146</v>
      </c>
      <c r="AM8" s="82" t="s">
        <v>146</v>
      </c>
      <c r="AN8" s="82" t="s">
        <v>146</v>
      </c>
      <c r="AO8" s="82" t="s">
        <v>146</v>
      </c>
      <c r="AP8" s="82" t="s">
        <v>146</v>
      </c>
      <c r="AQ8" s="82" t="s">
        <v>147</v>
      </c>
      <c r="AR8" s="85" t="s">
        <v>146</v>
      </c>
      <c r="AS8" s="85" t="s">
        <v>146</v>
      </c>
      <c r="AT8" s="85" t="s">
        <v>146</v>
      </c>
      <c r="AU8" s="85" t="s">
        <v>146</v>
      </c>
      <c r="AV8" s="140" t="s">
        <v>150</v>
      </c>
      <c r="AW8" s="85" t="s">
        <v>146</v>
      </c>
      <c r="AX8" s="85" t="s">
        <v>146</v>
      </c>
      <c r="AY8" s="85" t="s">
        <v>146</v>
      </c>
      <c r="AZ8" s="85" t="s">
        <v>146</v>
      </c>
      <c r="BA8" s="85" t="s">
        <v>146</v>
      </c>
      <c r="BB8" s="85" t="s">
        <v>146</v>
      </c>
      <c r="BC8" s="85" t="s">
        <v>146</v>
      </c>
      <c r="BD8" s="85" t="s">
        <v>146</v>
      </c>
      <c r="BE8" s="85" t="s">
        <v>146</v>
      </c>
      <c r="BF8" s="85" t="s">
        <v>146</v>
      </c>
      <c r="BG8" s="85" t="s">
        <v>146</v>
      </c>
      <c r="BH8" s="85" t="s">
        <v>146</v>
      </c>
      <c r="BI8" s="141" t="s">
        <v>149</v>
      </c>
      <c r="BJ8" s="135"/>
      <c r="BK8" s="130"/>
      <c r="BL8" s="130"/>
      <c r="BM8" s="130"/>
    </row>
    <row r="9" spans="1:65" s="8" customFormat="1" ht="30" customHeight="1" x14ac:dyDescent="0.2">
      <c r="A9" s="134"/>
      <c r="B9" s="82" t="s">
        <v>8</v>
      </c>
      <c r="C9" s="82" t="s">
        <v>9</v>
      </c>
      <c r="D9" s="82" t="s">
        <v>10</v>
      </c>
      <c r="E9" s="82" t="s">
        <v>11</v>
      </c>
      <c r="F9" s="128"/>
      <c r="G9" s="128"/>
      <c r="H9" s="128"/>
      <c r="I9" s="129"/>
      <c r="J9" s="82" t="s">
        <v>151</v>
      </c>
      <c r="K9" s="82" t="s">
        <v>152</v>
      </c>
      <c r="L9" s="82" t="s">
        <v>153</v>
      </c>
      <c r="M9" s="82" t="s">
        <v>93</v>
      </c>
      <c r="N9" s="82" t="s">
        <v>154</v>
      </c>
      <c r="O9" s="82" t="s">
        <v>95</v>
      </c>
      <c r="P9" s="82" t="s">
        <v>122</v>
      </c>
      <c r="Q9" s="82" t="s">
        <v>155</v>
      </c>
      <c r="R9" s="82" t="s">
        <v>156</v>
      </c>
      <c r="S9" s="82" t="s">
        <v>157</v>
      </c>
      <c r="T9" s="82" t="s">
        <v>158</v>
      </c>
      <c r="U9" s="82" t="s">
        <v>159</v>
      </c>
      <c r="V9" s="128"/>
      <c r="W9" s="82" t="s">
        <v>121</v>
      </c>
      <c r="X9" s="82" t="s">
        <v>91</v>
      </c>
      <c r="Y9" s="82" t="s">
        <v>92</v>
      </c>
      <c r="Z9" s="82" t="s">
        <v>93</v>
      </c>
      <c r="AA9" s="82" t="s">
        <v>94</v>
      </c>
      <c r="AB9" s="82" t="s">
        <v>95</v>
      </c>
      <c r="AC9" s="82" t="s">
        <v>160</v>
      </c>
      <c r="AD9" s="82" t="s">
        <v>123</v>
      </c>
      <c r="AE9" s="82" t="s">
        <v>124</v>
      </c>
      <c r="AF9" s="82" t="s">
        <v>125</v>
      </c>
      <c r="AG9" s="82" t="s">
        <v>126</v>
      </c>
      <c r="AH9" s="82" t="s">
        <v>127</v>
      </c>
      <c r="AI9" s="128"/>
      <c r="AJ9" s="82" t="s">
        <v>121</v>
      </c>
      <c r="AK9" s="82" t="s">
        <v>91</v>
      </c>
      <c r="AL9" s="82" t="s">
        <v>92</v>
      </c>
      <c r="AM9" s="82" t="s">
        <v>93</v>
      </c>
      <c r="AN9" s="82" t="s">
        <v>154</v>
      </c>
      <c r="AO9" s="82" t="s">
        <v>95</v>
      </c>
      <c r="AP9" s="82" t="s">
        <v>122</v>
      </c>
      <c r="AQ9" s="82" t="s">
        <v>123</v>
      </c>
      <c r="AR9" s="85" t="s">
        <v>124</v>
      </c>
      <c r="AS9" s="85" t="s">
        <v>125</v>
      </c>
      <c r="AT9" s="85" t="s">
        <v>126</v>
      </c>
      <c r="AU9" s="85" t="s">
        <v>127</v>
      </c>
      <c r="AV9" s="140"/>
      <c r="AW9" s="85" t="s">
        <v>121</v>
      </c>
      <c r="AX9" s="85" t="s">
        <v>91</v>
      </c>
      <c r="AY9" s="85" t="s">
        <v>92</v>
      </c>
      <c r="AZ9" s="85" t="s">
        <v>93</v>
      </c>
      <c r="BA9" s="85" t="s">
        <v>94</v>
      </c>
      <c r="BB9" s="85" t="s">
        <v>95</v>
      </c>
      <c r="BC9" s="85" t="s">
        <v>122</v>
      </c>
      <c r="BD9" s="85" t="s">
        <v>123</v>
      </c>
      <c r="BE9" s="85" t="s">
        <v>124</v>
      </c>
      <c r="BF9" s="85" t="s">
        <v>125</v>
      </c>
      <c r="BG9" s="85" t="s">
        <v>126</v>
      </c>
      <c r="BH9" s="85" t="s">
        <v>127</v>
      </c>
      <c r="BI9" s="141"/>
      <c r="BJ9" s="135"/>
      <c r="BK9" s="130"/>
      <c r="BL9" s="130"/>
      <c r="BM9" s="130"/>
    </row>
    <row r="10" spans="1:65" ht="15" x14ac:dyDescent="0.2">
      <c r="A10" s="45"/>
      <c r="B10" s="9"/>
      <c r="C10" s="9"/>
      <c r="D10" s="9"/>
      <c r="E10" s="9"/>
      <c r="F10" s="9"/>
      <c r="G10" s="9"/>
      <c r="H10" s="11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46"/>
    </row>
    <row r="11" spans="1:65" ht="15" x14ac:dyDescent="0.2">
      <c r="A11" s="47" t="s">
        <v>12</v>
      </c>
      <c r="B11" s="9"/>
      <c r="C11" s="9"/>
      <c r="D11" s="9"/>
      <c r="E11" s="9"/>
      <c r="F11" s="9"/>
      <c r="G11" s="9"/>
      <c r="H11" s="10" t="s">
        <v>13</v>
      </c>
      <c r="I11" s="11">
        <f>+I12+I46+I50</f>
        <v>45233062776</v>
      </c>
      <c r="J11" s="11">
        <f t="shared" ref="J11:BH11" si="0">+J12+J46+J50</f>
        <v>6294574696</v>
      </c>
      <c r="K11" s="11">
        <f t="shared" si="0"/>
        <v>1969242199</v>
      </c>
      <c r="L11" s="11">
        <f t="shared" si="0"/>
        <v>2865553196</v>
      </c>
      <c r="M11" s="11">
        <f t="shared" si="0"/>
        <v>3150270473</v>
      </c>
      <c r="N11" s="11">
        <f t="shared" si="0"/>
        <v>2532487068</v>
      </c>
      <c r="O11" s="11">
        <f t="shared" si="0"/>
        <v>3378831332</v>
      </c>
      <c r="P11" s="11">
        <f t="shared" si="0"/>
        <v>5570004440</v>
      </c>
      <c r="Q11" s="11">
        <f t="shared" si="0"/>
        <v>2274531294</v>
      </c>
      <c r="R11" s="11">
        <f t="shared" si="0"/>
        <v>2138323460</v>
      </c>
      <c r="S11" s="11">
        <f t="shared" si="0"/>
        <v>0</v>
      </c>
      <c r="T11" s="11">
        <f t="shared" si="0"/>
        <v>0</v>
      </c>
      <c r="U11" s="11">
        <f t="shared" si="0"/>
        <v>0</v>
      </c>
      <c r="V11" s="11">
        <f t="shared" si="0"/>
        <v>30173818158</v>
      </c>
      <c r="W11" s="11">
        <f t="shared" si="0"/>
        <v>2716016963</v>
      </c>
      <c r="X11" s="11">
        <f t="shared" si="0"/>
        <v>2089910012</v>
      </c>
      <c r="Y11" s="11">
        <f t="shared" si="0"/>
        <v>2968629072</v>
      </c>
      <c r="Z11" s="11">
        <f t="shared" si="0"/>
        <v>3169311409</v>
      </c>
      <c r="AA11" s="11">
        <f t="shared" si="0"/>
        <v>2848231965</v>
      </c>
      <c r="AB11" s="11">
        <f t="shared" si="0"/>
        <v>3252207052</v>
      </c>
      <c r="AC11" s="11">
        <f t="shared" si="0"/>
        <v>4481934212</v>
      </c>
      <c r="AD11" s="11">
        <f t="shared" si="0"/>
        <v>3749778502</v>
      </c>
      <c r="AE11" s="11">
        <f t="shared" si="0"/>
        <v>3282186965</v>
      </c>
      <c r="AF11" s="11">
        <f t="shared" si="0"/>
        <v>0</v>
      </c>
      <c r="AG11" s="11">
        <f t="shared" si="0"/>
        <v>0</v>
      </c>
      <c r="AH11" s="11">
        <f t="shared" si="0"/>
        <v>0</v>
      </c>
      <c r="AI11" s="11">
        <f t="shared" si="0"/>
        <v>28558206152</v>
      </c>
      <c r="AJ11" s="11">
        <f t="shared" si="0"/>
        <v>588827482</v>
      </c>
      <c r="AK11" s="11">
        <f t="shared" si="0"/>
        <v>1896914040</v>
      </c>
      <c r="AL11" s="11">
        <f t="shared" si="0"/>
        <v>3100719395</v>
      </c>
      <c r="AM11" s="11">
        <f t="shared" si="0"/>
        <v>3691748528</v>
      </c>
      <c r="AN11" s="11">
        <f t="shared" si="0"/>
        <v>3949397325</v>
      </c>
      <c r="AO11" s="11">
        <f t="shared" si="0"/>
        <v>3670853606</v>
      </c>
      <c r="AP11" s="11">
        <f t="shared" si="0"/>
        <v>3733044458</v>
      </c>
      <c r="AQ11" s="11">
        <f t="shared" si="0"/>
        <v>3195636328</v>
      </c>
      <c r="AR11" s="11">
        <f t="shared" si="0"/>
        <v>2404775670</v>
      </c>
      <c r="AS11" s="11">
        <f t="shared" si="0"/>
        <v>0</v>
      </c>
      <c r="AT11" s="11">
        <f t="shared" si="0"/>
        <v>0</v>
      </c>
      <c r="AU11" s="11">
        <f t="shared" si="0"/>
        <v>0</v>
      </c>
      <c r="AV11" s="11">
        <f t="shared" si="0"/>
        <v>26231916832</v>
      </c>
      <c r="AW11" s="11">
        <f t="shared" si="0"/>
        <v>588827482</v>
      </c>
      <c r="AX11" s="11">
        <f t="shared" si="0"/>
        <v>1884605888</v>
      </c>
      <c r="AY11" s="11">
        <f t="shared" si="0"/>
        <v>3110103531</v>
      </c>
      <c r="AZ11" s="11">
        <f t="shared" si="0"/>
        <v>3694672544</v>
      </c>
      <c r="BA11" s="11">
        <f t="shared" si="0"/>
        <v>3944277213</v>
      </c>
      <c r="BB11" s="11">
        <f t="shared" si="0"/>
        <v>3675973718</v>
      </c>
      <c r="BC11" s="11">
        <f t="shared" si="0"/>
        <v>3733044458</v>
      </c>
      <c r="BD11" s="11">
        <f t="shared" si="0"/>
        <v>3195636328</v>
      </c>
      <c r="BE11" s="11">
        <f t="shared" si="0"/>
        <v>2404775670</v>
      </c>
      <c r="BF11" s="11">
        <f t="shared" si="0"/>
        <v>0</v>
      </c>
      <c r="BG11" s="11">
        <f t="shared" si="0"/>
        <v>0</v>
      </c>
      <c r="BH11" s="11">
        <f t="shared" si="0"/>
        <v>0</v>
      </c>
      <c r="BI11" s="48">
        <f>+BI12+BI46+BI50</f>
        <v>26231916832</v>
      </c>
      <c r="BJ11" s="36">
        <f>+BJ12+BJ46+BJ50</f>
        <v>15059244618</v>
      </c>
      <c r="BK11" s="36">
        <f t="shared" ref="BK11:BM11" si="1">+BK12+BK46+BK50</f>
        <v>1615612006</v>
      </c>
      <c r="BL11" s="36">
        <f t="shared" si="1"/>
        <v>2326289320</v>
      </c>
      <c r="BM11" s="36">
        <f t="shared" si="1"/>
        <v>0</v>
      </c>
    </row>
    <row r="12" spans="1:65" ht="15" x14ac:dyDescent="0.2">
      <c r="A12" s="47" t="s">
        <v>12</v>
      </c>
      <c r="B12" s="12">
        <v>1</v>
      </c>
      <c r="C12" s="12"/>
      <c r="D12" s="12"/>
      <c r="E12" s="12"/>
      <c r="F12" s="12"/>
      <c r="G12" s="12"/>
      <c r="H12" s="10" t="s">
        <v>14</v>
      </c>
      <c r="I12" s="11">
        <f>+I13+I30+I34</f>
        <v>42653787278</v>
      </c>
      <c r="J12" s="11">
        <f t="shared" ref="J12:BI12" si="2">+J13+J30+J34</f>
        <v>6294574696</v>
      </c>
      <c r="K12" s="11">
        <f t="shared" si="2"/>
        <v>1969242199</v>
      </c>
      <c r="L12" s="11">
        <f t="shared" si="2"/>
        <v>2865553196</v>
      </c>
      <c r="M12" s="11">
        <f t="shared" si="2"/>
        <v>3150270473</v>
      </c>
      <c r="N12" s="11">
        <f t="shared" si="2"/>
        <v>2532487068</v>
      </c>
      <c r="O12" s="11">
        <f t="shared" si="2"/>
        <v>2678831332</v>
      </c>
      <c r="P12" s="11">
        <f t="shared" si="2"/>
        <v>5040597605</v>
      </c>
      <c r="Q12" s="11">
        <f t="shared" si="2"/>
        <v>1286383101</v>
      </c>
      <c r="R12" s="11">
        <f t="shared" si="2"/>
        <v>1896999303</v>
      </c>
      <c r="S12" s="11">
        <f t="shared" si="2"/>
        <v>0</v>
      </c>
      <c r="T12" s="11">
        <f t="shared" si="2"/>
        <v>0</v>
      </c>
      <c r="U12" s="11">
        <f t="shared" si="2"/>
        <v>0</v>
      </c>
      <c r="V12" s="11">
        <f t="shared" si="2"/>
        <v>27714938973</v>
      </c>
      <c r="W12" s="11">
        <f t="shared" si="2"/>
        <v>2716016963</v>
      </c>
      <c r="X12" s="11">
        <f t="shared" si="2"/>
        <v>2089910012</v>
      </c>
      <c r="Y12" s="11">
        <f t="shared" si="2"/>
        <v>2968629072</v>
      </c>
      <c r="Z12" s="11">
        <f t="shared" si="2"/>
        <v>3169311409</v>
      </c>
      <c r="AA12" s="11">
        <f t="shared" si="2"/>
        <v>2848231965</v>
      </c>
      <c r="AB12" s="11">
        <f t="shared" si="2"/>
        <v>3252207052</v>
      </c>
      <c r="AC12" s="11">
        <f t="shared" si="2"/>
        <v>4040035293</v>
      </c>
      <c r="AD12" s="11">
        <f t="shared" si="2"/>
        <v>3226538334</v>
      </c>
      <c r="AE12" s="11">
        <f t="shared" si="2"/>
        <v>2928513112</v>
      </c>
      <c r="AF12" s="11">
        <f t="shared" si="2"/>
        <v>0</v>
      </c>
      <c r="AG12" s="11">
        <f t="shared" si="2"/>
        <v>0</v>
      </c>
      <c r="AH12" s="11">
        <f t="shared" si="2"/>
        <v>0</v>
      </c>
      <c r="AI12" s="11">
        <f t="shared" si="2"/>
        <v>27239393212</v>
      </c>
      <c r="AJ12" s="11">
        <f t="shared" si="2"/>
        <v>588827482</v>
      </c>
      <c r="AK12" s="11">
        <f t="shared" si="2"/>
        <v>1896914040</v>
      </c>
      <c r="AL12" s="11">
        <f t="shared" si="2"/>
        <v>3100719395</v>
      </c>
      <c r="AM12" s="11">
        <f t="shared" si="2"/>
        <v>3691748528</v>
      </c>
      <c r="AN12" s="11">
        <f t="shared" si="2"/>
        <v>3949397325</v>
      </c>
      <c r="AO12" s="11">
        <f t="shared" si="2"/>
        <v>3670853606</v>
      </c>
      <c r="AP12" s="11">
        <f t="shared" si="2"/>
        <v>3733044458</v>
      </c>
      <c r="AQ12" s="11">
        <f t="shared" si="2"/>
        <v>3116360830</v>
      </c>
      <c r="AR12" s="11">
        <f t="shared" si="2"/>
        <v>2064857632</v>
      </c>
      <c r="AS12" s="11">
        <f t="shared" si="2"/>
        <v>0</v>
      </c>
      <c r="AT12" s="11">
        <f t="shared" si="2"/>
        <v>0</v>
      </c>
      <c r="AU12" s="11">
        <f t="shared" si="2"/>
        <v>0</v>
      </c>
      <c r="AV12" s="11">
        <f t="shared" si="2"/>
        <v>25812723296</v>
      </c>
      <c r="AW12" s="11">
        <f t="shared" si="2"/>
        <v>588827482</v>
      </c>
      <c r="AX12" s="11">
        <f t="shared" si="2"/>
        <v>1884605888</v>
      </c>
      <c r="AY12" s="11">
        <f t="shared" si="2"/>
        <v>3110103531</v>
      </c>
      <c r="AZ12" s="11">
        <f t="shared" si="2"/>
        <v>3694672544</v>
      </c>
      <c r="BA12" s="11">
        <f t="shared" si="2"/>
        <v>3944277213</v>
      </c>
      <c r="BB12" s="11">
        <f t="shared" si="2"/>
        <v>3675973718</v>
      </c>
      <c r="BC12" s="11">
        <f t="shared" si="2"/>
        <v>3733044458</v>
      </c>
      <c r="BD12" s="11">
        <f t="shared" si="2"/>
        <v>3116360830</v>
      </c>
      <c r="BE12" s="11">
        <f t="shared" si="2"/>
        <v>2064857632</v>
      </c>
      <c r="BF12" s="11">
        <f t="shared" si="2"/>
        <v>0</v>
      </c>
      <c r="BG12" s="11">
        <f t="shared" si="2"/>
        <v>0</v>
      </c>
      <c r="BH12" s="11">
        <f t="shared" si="2"/>
        <v>0</v>
      </c>
      <c r="BI12" s="48">
        <f t="shared" si="2"/>
        <v>25812723296</v>
      </c>
      <c r="BJ12" s="36">
        <f>+BJ13+BJ30+BJ34</f>
        <v>14938848305</v>
      </c>
      <c r="BK12" s="36">
        <f>+BK13+BK30+BK34</f>
        <v>475545761</v>
      </c>
      <c r="BL12" s="36">
        <f>+BL13+BL30+BL34</f>
        <v>1426669916</v>
      </c>
      <c r="BM12" s="36">
        <f>+BM13+BM30+BM34</f>
        <v>0</v>
      </c>
    </row>
    <row r="13" spans="1:65" ht="15" x14ac:dyDescent="0.2">
      <c r="A13" s="47" t="s">
        <v>12</v>
      </c>
      <c r="B13" s="12">
        <v>1</v>
      </c>
      <c r="C13" s="12">
        <v>0</v>
      </c>
      <c r="D13" s="12">
        <v>1</v>
      </c>
      <c r="E13" s="12"/>
      <c r="F13" s="12"/>
      <c r="G13" s="12"/>
      <c r="H13" s="10" t="s">
        <v>15</v>
      </c>
      <c r="I13" s="11">
        <f>SUM(I14:I17)+I18+I27</f>
        <v>19597985426</v>
      </c>
      <c r="J13" s="11">
        <f t="shared" ref="J13:BI13" si="3">SUM(J14:J17)+J18+J27</f>
        <v>619981436</v>
      </c>
      <c r="K13" s="11">
        <f t="shared" si="3"/>
        <v>1317832974</v>
      </c>
      <c r="L13" s="11">
        <f t="shared" si="3"/>
        <v>1174624571</v>
      </c>
      <c r="M13" s="11">
        <f t="shared" si="3"/>
        <v>1181003195</v>
      </c>
      <c r="N13" s="11">
        <f t="shared" si="3"/>
        <v>1235856246</v>
      </c>
      <c r="O13" s="11">
        <f t="shared" si="3"/>
        <v>1842167550</v>
      </c>
      <c r="P13" s="11">
        <f t="shared" si="3"/>
        <v>1160480438</v>
      </c>
      <c r="Q13" s="11">
        <f t="shared" si="3"/>
        <v>1172792269</v>
      </c>
      <c r="R13" s="11">
        <f t="shared" si="3"/>
        <v>1149042244</v>
      </c>
      <c r="S13" s="11">
        <f t="shared" si="3"/>
        <v>0</v>
      </c>
      <c r="T13" s="11">
        <f t="shared" si="3"/>
        <v>0</v>
      </c>
      <c r="U13" s="11">
        <f t="shared" si="3"/>
        <v>0</v>
      </c>
      <c r="V13" s="11">
        <f t="shared" si="3"/>
        <v>10853780923</v>
      </c>
      <c r="W13" s="11">
        <f t="shared" si="3"/>
        <v>619981436</v>
      </c>
      <c r="X13" s="11">
        <f t="shared" si="3"/>
        <v>1222773164</v>
      </c>
      <c r="Y13" s="11">
        <f t="shared" si="3"/>
        <v>1176115689</v>
      </c>
      <c r="Z13" s="11">
        <f t="shared" si="3"/>
        <v>1181003195</v>
      </c>
      <c r="AA13" s="11">
        <f t="shared" si="3"/>
        <v>1235856246</v>
      </c>
      <c r="AB13" s="11">
        <f t="shared" si="3"/>
        <v>1836850860</v>
      </c>
      <c r="AC13" s="11">
        <f t="shared" si="3"/>
        <v>1160480438</v>
      </c>
      <c r="AD13" s="11">
        <f t="shared" si="3"/>
        <v>1174522816</v>
      </c>
      <c r="AE13" s="11">
        <f t="shared" si="3"/>
        <v>1154358934</v>
      </c>
      <c r="AF13" s="11">
        <f t="shared" si="3"/>
        <v>0</v>
      </c>
      <c r="AG13" s="11">
        <f t="shared" si="3"/>
        <v>0</v>
      </c>
      <c r="AH13" s="11">
        <f t="shared" si="3"/>
        <v>0</v>
      </c>
      <c r="AI13" s="11">
        <f t="shared" si="3"/>
        <v>10761942778</v>
      </c>
      <c r="AJ13" s="11">
        <f t="shared" si="3"/>
        <v>588827482</v>
      </c>
      <c r="AK13" s="11">
        <f t="shared" si="3"/>
        <v>1245504815</v>
      </c>
      <c r="AL13" s="11">
        <f t="shared" si="3"/>
        <v>1177147830</v>
      </c>
      <c r="AM13" s="11">
        <f t="shared" si="3"/>
        <v>1181902932</v>
      </c>
      <c r="AN13" s="11">
        <f t="shared" si="3"/>
        <v>1225338128</v>
      </c>
      <c r="AO13" s="11">
        <f t="shared" si="3"/>
        <v>1846175442</v>
      </c>
      <c r="AP13" s="11">
        <f t="shared" si="3"/>
        <v>1168164399</v>
      </c>
      <c r="AQ13" s="11">
        <f t="shared" si="3"/>
        <v>1168653877</v>
      </c>
      <c r="AR13" s="11">
        <f t="shared" si="3"/>
        <v>1152346362</v>
      </c>
      <c r="AS13" s="11">
        <f t="shared" si="3"/>
        <v>0</v>
      </c>
      <c r="AT13" s="11">
        <f t="shared" si="3"/>
        <v>0</v>
      </c>
      <c r="AU13" s="11">
        <f t="shared" si="3"/>
        <v>0</v>
      </c>
      <c r="AV13" s="11">
        <f t="shared" si="3"/>
        <v>10754061267</v>
      </c>
      <c r="AW13" s="11">
        <f t="shared" si="3"/>
        <v>588827482</v>
      </c>
      <c r="AX13" s="11">
        <f t="shared" si="3"/>
        <v>1233196663</v>
      </c>
      <c r="AY13" s="11">
        <f t="shared" si="3"/>
        <v>1186531966</v>
      </c>
      <c r="AZ13" s="11">
        <f t="shared" si="3"/>
        <v>1184826948</v>
      </c>
      <c r="BA13" s="11">
        <f t="shared" si="3"/>
        <v>1220218016</v>
      </c>
      <c r="BB13" s="11">
        <f t="shared" si="3"/>
        <v>1851295554</v>
      </c>
      <c r="BC13" s="11">
        <f t="shared" si="3"/>
        <v>1168164399</v>
      </c>
      <c r="BD13" s="11">
        <f t="shared" si="3"/>
        <v>1168653877</v>
      </c>
      <c r="BE13" s="11">
        <f t="shared" si="3"/>
        <v>1152346362</v>
      </c>
      <c r="BF13" s="11">
        <f t="shared" si="3"/>
        <v>0</v>
      </c>
      <c r="BG13" s="11">
        <f t="shared" si="3"/>
        <v>0</v>
      </c>
      <c r="BH13" s="11">
        <f t="shared" si="3"/>
        <v>0</v>
      </c>
      <c r="BI13" s="48">
        <f t="shared" si="3"/>
        <v>10754061267</v>
      </c>
      <c r="BJ13" s="36">
        <f>SUM(BJ14:BJ17)+BJ18+BJ27</f>
        <v>8744204503</v>
      </c>
      <c r="BK13" s="36">
        <f>SUM(BK14:BK17)+BK18+BK27</f>
        <v>91838145</v>
      </c>
      <c r="BL13" s="36">
        <f>SUM(BL14:BL17)+BL18+BL27</f>
        <v>7881511</v>
      </c>
      <c r="BM13" s="36">
        <f>SUM(BM14:BM17)+BM18+BM27</f>
        <v>0</v>
      </c>
    </row>
    <row r="14" spans="1:65" x14ac:dyDescent="0.2">
      <c r="A14" s="47" t="s">
        <v>12</v>
      </c>
      <c r="B14" s="12">
        <v>1</v>
      </c>
      <c r="C14" s="12">
        <v>0</v>
      </c>
      <c r="D14" s="12">
        <v>1</v>
      </c>
      <c r="E14" s="12">
        <v>1</v>
      </c>
      <c r="F14" s="12">
        <v>1</v>
      </c>
      <c r="G14" s="12">
        <v>10</v>
      </c>
      <c r="H14" s="13" t="s">
        <v>26</v>
      </c>
      <c r="I14" s="79">
        <v>12218796319</v>
      </c>
      <c r="J14" s="14">
        <v>508491659</v>
      </c>
      <c r="K14" s="86">
        <v>1042936908</v>
      </c>
      <c r="L14" s="86">
        <v>1025019733</v>
      </c>
      <c r="M14" s="86">
        <v>1006547970</v>
      </c>
      <c r="N14" s="87">
        <v>998758056</v>
      </c>
      <c r="O14" s="86">
        <v>1004794049</v>
      </c>
      <c r="P14" s="86">
        <v>1012224884</v>
      </c>
      <c r="Q14" s="79">
        <v>1010511065</v>
      </c>
      <c r="R14" s="79">
        <v>1006299076</v>
      </c>
      <c r="S14" s="14"/>
      <c r="T14" s="14"/>
      <c r="U14" s="14"/>
      <c r="V14" s="14">
        <f>SUM(J14:U14)</f>
        <v>8615583400</v>
      </c>
      <c r="W14" s="14">
        <v>508491659</v>
      </c>
      <c r="X14" s="86">
        <v>1042936908</v>
      </c>
      <c r="Y14" s="86">
        <v>1025019733</v>
      </c>
      <c r="Z14" s="86">
        <v>1006547970</v>
      </c>
      <c r="AA14" s="87">
        <v>998758056</v>
      </c>
      <c r="AB14" s="86">
        <v>1004794049</v>
      </c>
      <c r="AC14" s="86">
        <v>1012224884</v>
      </c>
      <c r="AD14" s="79">
        <v>1010511065</v>
      </c>
      <c r="AE14" s="79">
        <v>1006299076</v>
      </c>
      <c r="AF14" s="14"/>
      <c r="AG14" s="14"/>
      <c r="AH14" s="14"/>
      <c r="AI14" s="14">
        <f>SUM(W14:AH14)</f>
        <v>8615583400</v>
      </c>
      <c r="AJ14" s="14">
        <v>508491659</v>
      </c>
      <c r="AK14" s="86">
        <v>1042936908</v>
      </c>
      <c r="AL14" s="86">
        <v>1025019733</v>
      </c>
      <c r="AM14" s="86">
        <v>1006547970</v>
      </c>
      <c r="AN14" s="87">
        <v>998758056</v>
      </c>
      <c r="AO14" s="86">
        <v>1004794049</v>
      </c>
      <c r="AP14" s="86">
        <v>1012224884</v>
      </c>
      <c r="AQ14" s="79">
        <v>1010511065</v>
      </c>
      <c r="AR14" s="79">
        <v>1006299076</v>
      </c>
      <c r="AS14" s="14"/>
      <c r="AT14" s="14"/>
      <c r="AU14" s="14"/>
      <c r="AV14" s="14">
        <f>SUM(AJ14:AU14)</f>
        <v>8615583400</v>
      </c>
      <c r="AW14" s="14">
        <v>508491659</v>
      </c>
      <c r="AX14" s="86">
        <v>1042936908</v>
      </c>
      <c r="AY14" s="86">
        <v>1025019733</v>
      </c>
      <c r="AZ14" s="86">
        <v>1006547970</v>
      </c>
      <c r="BA14" s="87">
        <v>998758056</v>
      </c>
      <c r="BB14" s="86">
        <v>1004794049</v>
      </c>
      <c r="BC14" s="86">
        <v>1012224884</v>
      </c>
      <c r="BD14" s="79">
        <v>1010511065</v>
      </c>
      <c r="BE14" s="79">
        <v>1006299076</v>
      </c>
      <c r="BF14" s="14"/>
      <c r="BG14" s="14"/>
      <c r="BH14" s="14"/>
      <c r="BI14" s="49">
        <f>SUM(AW14:BH14)</f>
        <v>8615583400</v>
      </c>
      <c r="BJ14" s="37">
        <f>+I14-V14</f>
        <v>3603212919</v>
      </c>
      <c r="BK14" s="37">
        <f>+V14-AI14</f>
        <v>0</v>
      </c>
      <c r="BL14" s="37">
        <f>+AI14-AV14</f>
        <v>0</v>
      </c>
      <c r="BM14" s="37">
        <f>+AV14-BI14</f>
        <v>0</v>
      </c>
    </row>
    <row r="15" spans="1:65" x14ac:dyDescent="0.2">
      <c r="A15" s="47" t="s">
        <v>12</v>
      </c>
      <c r="B15" s="12">
        <v>1</v>
      </c>
      <c r="C15" s="12">
        <v>0</v>
      </c>
      <c r="D15" s="12">
        <v>1</v>
      </c>
      <c r="E15" s="12">
        <v>1</v>
      </c>
      <c r="F15" s="12">
        <v>2</v>
      </c>
      <c r="G15" s="12">
        <v>10</v>
      </c>
      <c r="H15" s="13" t="s">
        <v>27</v>
      </c>
      <c r="I15" s="79">
        <v>1118632706</v>
      </c>
      <c r="J15" s="14">
        <v>0</v>
      </c>
      <c r="K15" s="86">
        <v>0</v>
      </c>
      <c r="L15" s="86">
        <v>0</v>
      </c>
      <c r="M15" s="86">
        <v>0</v>
      </c>
      <c r="N15" s="87">
        <v>0</v>
      </c>
      <c r="O15" s="86">
        <v>0</v>
      </c>
      <c r="P15" s="86">
        <v>0</v>
      </c>
      <c r="Q15" s="79">
        <v>0</v>
      </c>
      <c r="R15" s="79">
        <v>0</v>
      </c>
      <c r="S15" s="14"/>
      <c r="T15" s="14"/>
      <c r="U15" s="14"/>
      <c r="V15" s="14">
        <f>SUM(J15:U15)</f>
        <v>0</v>
      </c>
      <c r="W15" s="14">
        <v>0</v>
      </c>
      <c r="X15" s="86">
        <v>0</v>
      </c>
      <c r="Y15" s="86">
        <v>0</v>
      </c>
      <c r="Z15" s="86">
        <v>0</v>
      </c>
      <c r="AA15" s="87">
        <v>0</v>
      </c>
      <c r="AB15" s="86">
        <v>0</v>
      </c>
      <c r="AC15" s="86">
        <v>0</v>
      </c>
      <c r="AD15" s="79">
        <v>0</v>
      </c>
      <c r="AE15" s="79">
        <v>0</v>
      </c>
      <c r="AF15" s="14"/>
      <c r="AG15" s="14"/>
      <c r="AH15" s="14"/>
      <c r="AI15" s="14">
        <f>SUM(W15:AH15)</f>
        <v>0</v>
      </c>
      <c r="AJ15" s="14">
        <v>0</v>
      </c>
      <c r="AK15" s="86">
        <v>0</v>
      </c>
      <c r="AL15" s="86">
        <v>0</v>
      </c>
      <c r="AM15" s="86">
        <v>0</v>
      </c>
      <c r="AN15" s="87">
        <v>0</v>
      </c>
      <c r="AO15" s="86">
        <v>0</v>
      </c>
      <c r="AP15" s="86">
        <v>0</v>
      </c>
      <c r="AQ15" s="79">
        <v>0</v>
      </c>
      <c r="AR15" s="79">
        <v>0</v>
      </c>
      <c r="AS15" s="14"/>
      <c r="AT15" s="14"/>
      <c r="AU15" s="14"/>
      <c r="AV15" s="14">
        <f>SUM(AJ15:AU15)</f>
        <v>0</v>
      </c>
      <c r="AW15" s="14">
        <v>0</v>
      </c>
      <c r="AX15" s="86">
        <v>0</v>
      </c>
      <c r="AY15" s="86">
        <v>0</v>
      </c>
      <c r="AZ15" s="86">
        <v>0</v>
      </c>
      <c r="BA15" s="87">
        <v>0</v>
      </c>
      <c r="BB15" s="86">
        <v>0</v>
      </c>
      <c r="BC15" s="86">
        <v>0</v>
      </c>
      <c r="BD15" s="79">
        <v>0</v>
      </c>
      <c r="BE15" s="79">
        <v>0</v>
      </c>
      <c r="BF15" s="14"/>
      <c r="BG15" s="14"/>
      <c r="BH15" s="14"/>
      <c r="BI15" s="49">
        <f>SUM(AW15:BH15)</f>
        <v>0</v>
      </c>
      <c r="BJ15" s="37">
        <f>+I15-V15</f>
        <v>1118632706</v>
      </c>
      <c r="BK15" s="37">
        <f>+V15-AI15</f>
        <v>0</v>
      </c>
      <c r="BL15" s="37">
        <f>+AI15-AV15</f>
        <v>0</v>
      </c>
      <c r="BM15" s="37">
        <f>+AV15-BI15</f>
        <v>0</v>
      </c>
    </row>
    <row r="16" spans="1:65" x14ac:dyDescent="0.2">
      <c r="A16" s="47" t="s">
        <v>12</v>
      </c>
      <c r="B16" s="12">
        <v>1</v>
      </c>
      <c r="C16" s="12">
        <v>0</v>
      </c>
      <c r="D16" s="12">
        <v>1</v>
      </c>
      <c r="E16" s="12">
        <v>4</v>
      </c>
      <c r="F16" s="12">
        <v>1</v>
      </c>
      <c r="G16" s="12">
        <v>10</v>
      </c>
      <c r="H16" s="13" t="s">
        <v>28</v>
      </c>
      <c r="I16" s="79">
        <v>206378132</v>
      </c>
      <c r="J16" s="14">
        <v>2372539</v>
      </c>
      <c r="K16" s="86">
        <v>4954336</v>
      </c>
      <c r="L16" s="86">
        <v>4884583</v>
      </c>
      <c r="M16" s="86">
        <v>4884583</v>
      </c>
      <c r="N16" s="87">
        <v>4884583</v>
      </c>
      <c r="O16" s="86">
        <v>4884583</v>
      </c>
      <c r="P16" s="86">
        <v>4884583</v>
      </c>
      <c r="Q16" s="79">
        <v>4884583</v>
      </c>
      <c r="R16" s="79">
        <v>4884583</v>
      </c>
      <c r="S16" s="14"/>
      <c r="T16" s="14"/>
      <c r="U16" s="14"/>
      <c r="V16" s="14">
        <f>SUM(J16:U16)</f>
        <v>41518956</v>
      </c>
      <c r="W16" s="14">
        <v>2372539</v>
      </c>
      <c r="X16" s="86">
        <v>4954336</v>
      </c>
      <c r="Y16" s="86">
        <v>4884583</v>
      </c>
      <c r="Z16" s="86">
        <v>4884583</v>
      </c>
      <c r="AA16" s="87">
        <v>4884583</v>
      </c>
      <c r="AB16" s="86">
        <v>4884583</v>
      </c>
      <c r="AC16" s="86">
        <v>4884583</v>
      </c>
      <c r="AD16" s="79">
        <v>4884583</v>
      </c>
      <c r="AE16" s="79">
        <v>4884583</v>
      </c>
      <c r="AF16" s="14"/>
      <c r="AG16" s="14"/>
      <c r="AH16" s="14"/>
      <c r="AI16" s="14">
        <f>SUM(W16:AH16)</f>
        <v>41518956</v>
      </c>
      <c r="AJ16" s="14">
        <v>2372539</v>
      </c>
      <c r="AK16" s="86">
        <v>4954336</v>
      </c>
      <c r="AL16" s="86">
        <v>4884583</v>
      </c>
      <c r="AM16" s="86">
        <v>4884583</v>
      </c>
      <c r="AN16" s="87">
        <v>4884583</v>
      </c>
      <c r="AO16" s="86">
        <v>4884583</v>
      </c>
      <c r="AP16" s="86">
        <v>4884583</v>
      </c>
      <c r="AQ16" s="79">
        <v>4884583</v>
      </c>
      <c r="AR16" s="79">
        <v>4884583</v>
      </c>
      <c r="AS16" s="14"/>
      <c r="AT16" s="14"/>
      <c r="AU16" s="14"/>
      <c r="AV16" s="14">
        <f>SUM(AJ16:AU16)</f>
        <v>41518956</v>
      </c>
      <c r="AW16" s="14">
        <v>2372539</v>
      </c>
      <c r="AX16" s="86">
        <v>4954336</v>
      </c>
      <c r="AY16" s="86">
        <v>4884583</v>
      </c>
      <c r="AZ16" s="86">
        <v>4884583</v>
      </c>
      <c r="BA16" s="87">
        <v>4884583</v>
      </c>
      <c r="BB16" s="86">
        <v>4884583</v>
      </c>
      <c r="BC16" s="86">
        <v>4884583</v>
      </c>
      <c r="BD16" s="79">
        <v>4884583</v>
      </c>
      <c r="BE16" s="79">
        <v>4884583</v>
      </c>
      <c r="BF16" s="14"/>
      <c r="BG16" s="14"/>
      <c r="BH16" s="14"/>
      <c r="BI16" s="49">
        <f>SUM(AW16:BH16)</f>
        <v>41518956</v>
      </c>
      <c r="BJ16" s="37">
        <f>+I16-V16</f>
        <v>164859176</v>
      </c>
      <c r="BK16" s="37">
        <f>+V16-AI16</f>
        <v>0</v>
      </c>
      <c r="BL16" s="37">
        <f>+AI16-AV16</f>
        <v>0</v>
      </c>
      <c r="BM16" s="37">
        <f>+AV16-BI16</f>
        <v>0</v>
      </c>
    </row>
    <row r="17" spans="1:66" x14ac:dyDescent="0.2">
      <c r="A17" s="47" t="s">
        <v>12</v>
      </c>
      <c r="B17" s="12">
        <v>1</v>
      </c>
      <c r="C17" s="12">
        <v>0</v>
      </c>
      <c r="D17" s="12">
        <v>1</v>
      </c>
      <c r="E17" s="12">
        <v>4</v>
      </c>
      <c r="F17" s="12">
        <v>2</v>
      </c>
      <c r="G17" s="12">
        <v>10</v>
      </c>
      <c r="H17" s="13" t="s">
        <v>75</v>
      </c>
      <c r="I17" s="79">
        <v>1691212407</v>
      </c>
      <c r="J17" s="14">
        <v>47770860</v>
      </c>
      <c r="K17" s="86">
        <v>99878965</v>
      </c>
      <c r="L17" s="86">
        <v>102044371</v>
      </c>
      <c r="M17" s="86">
        <v>100430624</v>
      </c>
      <c r="N17" s="87">
        <v>101017550</v>
      </c>
      <c r="O17" s="86">
        <v>100037994</v>
      </c>
      <c r="P17" s="86">
        <v>101279473</v>
      </c>
      <c r="Q17" s="79">
        <v>102247457</v>
      </c>
      <c r="R17" s="79">
        <v>101821151</v>
      </c>
      <c r="S17" s="14"/>
      <c r="T17" s="14"/>
      <c r="U17" s="14"/>
      <c r="V17" s="14">
        <f>SUM(J17:U17)</f>
        <v>856528445</v>
      </c>
      <c r="W17" s="14">
        <v>47770860</v>
      </c>
      <c r="X17" s="86">
        <v>99878965</v>
      </c>
      <c r="Y17" s="86">
        <v>102044371</v>
      </c>
      <c r="Z17" s="86">
        <v>100430624</v>
      </c>
      <c r="AA17" s="87">
        <v>101017550</v>
      </c>
      <c r="AB17" s="86">
        <v>100037994</v>
      </c>
      <c r="AC17" s="86">
        <v>101279473</v>
      </c>
      <c r="AD17" s="79">
        <v>102247457</v>
      </c>
      <c r="AE17" s="79">
        <v>101821151</v>
      </c>
      <c r="AF17" s="14"/>
      <c r="AG17" s="14"/>
      <c r="AH17" s="14"/>
      <c r="AI17" s="14">
        <f>SUM(W17:AH17)</f>
        <v>856528445</v>
      </c>
      <c r="AJ17" s="14">
        <v>47770860</v>
      </c>
      <c r="AK17" s="86">
        <v>99878965</v>
      </c>
      <c r="AL17" s="86">
        <v>102044371</v>
      </c>
      <c r="AM17" s="86">
        <v>100430624</v>
      </c>
      <c r="AN17" s="87">
        <v>101017550</v>
      </c>
      <c r="AO17" s="86">
        <v>100037994</v>
      </c>
      <c r="AP17" s="86">
        <v>101279473</v>
      </c>
      <c r="AQ17" s="79">
        <v>102247457</v>
      </c>
      <c r="AR17" s="79">
        <v>101821151</v>
      </c>
      <c r="AS17" s="14"/>
      <c r="AT17" s="14"/>
      <c r="AU17" s="14"/>
      <c r="AV17" s="14">
        <f>SUM(AJ17:AU17)</f>
        <v>856528445</v>
      </c>
      <c r="AW17" s="14">
        <v>47770860</v>
      </c>
      <c r="AX17" s="86">
        <v>99878965</v>
      </c>
      <c r="AY17" s="86">
        <v>102044371</v>
      </c>
      <c r="AZ17" s="86">
        <v>100430624</v>
      </c>
      <c r="BA17" s="87">
        <v>101017550</v>
      </c>
      <c r="BB17" s="86">
        <v>100037994</v>
      </c>
      <c r="BC17" s="86">
        <v>101279473</v>
      </c>
      <c r="BD17" s="79">
        <v>102247457</v>
      </c>
      <c r="BE17" s="79">
        <v>101821151</v>
      </c>
      <c r="BF17" s="14"/>
      <c r="BG17" s="14"/>
      <c r="BH17" s="14"/>
      <c r="BI17" s="49">
        <f>SUM(AW17:BH17)</f>
        <v>856528445</v>
      </c>
      <c r="BJ17" s="37">
        <f>+I17-V17</f>
        <v>834683962</v>
      </c>
      <c r="BK17" s="37">
        <f>+V17-AI17</f>
        <v>0</v>
      </c>
      <c r="BL17" s="37">
        <f>+AI17-AV17</f>
        <v>0</v>
      </c>
      <c r="BM17" s="37">
        <f>+AV17-BI17</f>
        <v>0</v>
      </c>
    </row>
    <row r="18" spans="1:66" ht="15" x14ac:dyDescent="0.2">
      <c r="A18" s="47" t="s">
        <v>12</v>
      </c>
      <c r="B18" s="12">
        <v>1</v>
      </c>
      <c r="C18" s="12">
        <v>0</v>
      </c>
      <c r="D18" s="12">
        <v>1</v>
      </c>
      <c r="E18" s="12">
        <v>5</v>
      </c>
      <c r="F18" s="12"/>
      <c r="G18" s="12"/>
      <c r="H18" s="15" t="s">
        <v>16</v>
      </c>
      <c r="I18" s="11">
        <f>+I19</f>
        <v>4019141031</v>
      </c>
      <c r="J18" s="11">
        <f t="shared" ref="J18:BI18" si="4">+J19</f>
        <v>47425212</v>
      </c>
      <c r="K18" s="11">
        <f t="shared" si="4"/>
        <v>66927790</v>
      </c>
      <c r="L18" s="11">
        <f t="shared" si="4"/>
        <v>33515859</v>
      </c>
      <c r="M18" s="11">
        <f t="shared" si="4"/>
        <v>58278973</v>
      </c>
      <c r="N18" s="11">
        <f t="shared" si="4"/>
        <v>118005995</v>
      </c>
      <c r="O18" s="11">
        <f t="shared" si="4"/>
        <v>720408271</v>
      </c>
      <c r="P18" s="11">
        <f t="shared" si="4"/>
        <v>25136049</v>
      </c>
      <c r="Q18" s="11">
        <f t="shared" si="4"/>
        <v>35832603</v>
      </c>
      <c r="R18" s="11">
        <f t="shared" si="4"/>
        <v>28271782</v>
      </c>
      <c r="S18" s="11">
        <f t="shared" si="4"/>
        <v>0</v>
      </c>
      <c r="T18" s="11">
        <f t="shared" si="4"/>
        <v>0</v>
      </c>
      <c r="U18" s="11">
        <f t="shared" si="4"/>
        <v>0</v>
      </c>
      <c r="V18" s="11">
        <f t="shared" si="4"/>
        <v>1133802534</v>
      </c>
      <c r="W18" s="11">
        <f t="shared" si="4"/>
        <v>47425212</v>
      </c>
      <c r="X18" s="11">
        <f t="shared" si="4"/>
        <v>66927790</v>
      </c>
      <c r="Y18" s="11">
        <f t="shared" si="4"/>
        <v>33515859</v>
      </c>
      <c r="Z18" s="11">
        <f t="shared" si="4"/>
        <v>58278973</v>
      </c>
      <c r="AA18" s="11">
        <f t="shared" si="4"/>
        <v>118005995</v>
      </c>
      <c r="AB18" s="11">
        <f t="shared" si="4"/>
        <v>717806166</v>
      </c>
      <c r="AC18" s="11">
        <f t="shared" si="4"/>
        <v>25136049</v>
      </c>
      <c r="AD18" s="11">
        <f t="shared" si="4"/>
        <v>35832603</v>
      </c>
      <c r="AE18" s="11">
        <f t="shared" si="4"/>
        <v>30873887</v>
      </c>
      <c r="AF18" s="11">
        <f t="shared" si="4"/>
        <v>0</v>
      </c>
      <c r="AG18" s="11">
        <f t="shared" si="4"/>
        <v>0</v>
      </c>
      <c r="AH18" s="11">
        <f t="shared" si="4"/>
        <v>0</v>
      </c>
      <c r="AI18" s="11">
        <f t="shared" si="4"/>
        <v>1133802534</v>
      </c>
      <c r="AJ18" s="11">
        <f t="shared" si="4"/>
        <v>29715492</v>
      </c>
      <c r="AK18" s="11">
        <f t="shared" si="4"/>
        <v>78783713</v>
      </c>
      <c r="AL18" s="11">
        <f t="shared" si="4"/>
        <v>34186415</v>
      </c>
      <c r="AM18" s="11">
        <f t="shared" si="4"/>
        <v>59055138</v>
      </c>
      <c r="AN18" s="11">
        <f t="shared" si="4"/>
        <v>111393730</v>
      </c>
      <c r="AO18" s="11">
        <f t="shared" si="4"/>
        <v>723626340</v>
      </c>
      <c r="AP18" s="11">
        <f t="shared" si="4"/>
        <v>30335216</v>
      </c>
      <c r="AQ18" s="11">
        <f t="shared" si="4"/>
        <v>33072145</v>
      </c>
      <c r="AR18" s="11">
        <f t="shared" si="4"/>
        <v>27874962</v>
      </c>
      <c r="AS18" s="11">
        <f t="shared" si="4"/>
        <v>0</v>
      </c>
      <c r="AT18" s="11">
        <f t="shared" si="4"/>
        <v>0</v>
      </c>
      <c r="AU18" s="11">
        <f t="shared" si="4"/>
        <v>0</v>
      </c>
      <c r="AV18" s="11">
        <f t="shared" si="4"/>
        <v>1128043151</v>
      </c>
      <c r="AW18" s="11">
        <f t="shared" si="4"/>
        <v>29715492</v>
      </c>
      <c r="AX18" s="11">
        <f t="shared" si="4"/>
        <v>74593432</v>
      </c>
      <c r="AY18" s="11">
        <f t="shared" si="4"/>
        <v>35994814</v>
      </c>
      <c r="AZ18" s="11">
        <f t="shared" si="4"/>
        <v>61437020</v>
      </c>
      <c r="BA18" s="11">
        <f t="shared" si="4"/>
        <v>108449906</v>
      </c>
      <c r="BB18" s="11">
        <f t="shared" si="4"/>
        <v>726570164</v>
      </c>
      <c r="BC18" s="11">
        <f t="shared" si="4"/>
        <v>30335216</v>
      </c>
      <c r="BD18" s="11">
        <f t="shared" si="4"/>
        <v>33072145</v>
      </c>
      <c r="BE18" s="11">
        <f t="shared" si="4"/>
        <v>27874962</v>
      </c>
      <c r="BF18" s="11">
        <f t="shared" si="4"/>
        <v>0</v>
      </c>
      <c r="BG18" s="11">
        <f t="shared" si="4"/>
        <v>0</v>
      </c>
      <c r="BH18" s="11">
        <f t="shared" si="4"/>
        <v>0</v>
      </c>
      <c r="BI18" s="48">
        <f t="shared" si="4"/>
        <v>1128043151</v>
      </c>
      <c r="BJ18" s="36">
        <f>+BJ19</f>
        <v>2885338497</v>
      </c>
      <c r="BK18" s="36">
        <f>+BK19</f>
        <v>0</v>
      </c>
      <c r="BL18" s="36">
        <f>+BL19</f>
        <v>5759383</v>
      </c>
      <c r="BM18" s="36">
        <f>+BM19</f>
        <v>0</v>
      </c>
    </row>
    <row r="19" spans="1:66" ht="15" x14ac:dyDescent="0.2">
      <c r="A19" s="47" t="s">
        <v>12</v>
      </c>
      <c r="B19" s="12">
        <v>1</v>
      </c>
      <c r="C19" s="12">
        <v>0</v>
      </c>
      <c r="D19" s="12">
        <v>1</v>
      </c>
      <c r="E19" s="12">
        <v>5</v>
      </c>
      <c r="F19" s="12">
        <v>0</v>
      </c>
      <c r="G19" s="12"/>
      <c r="H19" s="15" t="s">
        <v>17</v>
      </c>
      <c r="I19" s="11">
        <f>SUM(I20:I26)</f>
        <v>4019141031</v>
      </c>
      <c r="J19" s="11">
        <f t="shared" ref="J19:BI19" si="5">SUM(J20:J26)</f>
        <v>47425212</v>
      </c>
      <c r="K19" s="11">
        <f t="shared" si="5"/>
        <v>66927790</v>
      </c>
      <c r="L19" s="11">
        <f t="shared" si="5"/>
        <v>33515859</v>
      </c>
      <c r="M19" s="11">
        <f t="shared" si="5"/>
        <v>58278973</v>
      </c>
      <c r="N19" s="11">
        <f t="shared" si="5"/>
        <v>118005995</v>
      </c>
      <c r="O19" s="11">
        <f t="shared" si="5"/>
        <v>720408271</v>
      </c>
      <c r="P19" s="11">
        <f t="shared" si="5"/>
        <v>25136049</v>
      </c>
      <c r="Q19" s="11">
        <f t="shared" si="5"/>
        <v>35832603</v>
      </c>
      <c r="R19" s="11">
        <f t="shared" si="5"/>
        <v>28271782</v>
      </c>
      <c r="S19" s="11">
        <f t="shared" si="5"/>
        <v>0</v>
      </c>
      <c r="T19" s="11">
        <f t="shared" si="5"/>
        <v>0</v>
      </c>
      <c r="U19" s="11">
        <f t="shared" si="5"/>
        <v>0</v>
      </c>
      <c r="V19" s="11">
        <f t="shared" si="5"/>
        <v>1133802534</v>
      </c>
      <c r="W19" s="11">
        <f t="shared" si="5"/>
        <v>47425212</v>
      </c>
      <c r="X19" s="11">
        <f t="shared" si="5"/>
        <v>66927790</v>
      </c>
      <c r="Y19" s="11">
        <f t="shared" si="5"/>
        <v>33515859</v>
      </c>
      <c r="Z19" s="11">
        <f t="shared" si="5"/>
        <v>58278973</v>
      </c>
      <c r="AA19" s="11">
        <f t="shared" si="5"/>
        <v>118005995</v>
      </c>
      <c r="AB19" s="11">
        <f t="shared" si="5"/>
        <v>717806166</v>
      </c>
      <c r="AC19" s="11">
        <f t="shared" si="5"/>
        <v>25136049</v>
      </c>
      <c r="AD19" s="11">
        <f t="shared" si="5"/>
        <v>35832603</v>
      </c>
      <c r="AE19" s="11">
        <f t="shared" si="5"/>
        <v>30873887</v>
      </c>
      <c r="AF19" s="11">
        <f t="shared" si="5"/>
        <v>0</v>
      </c>
      <c r="AG19" s="11">
        <f t="shared" si="5"/>
        <v>0</v>
      </c>
      <c r="AH19" s="11">
        <f t="shared" si="5"/>
        <v>0</v>
      </c>
      <c r="AI19" s="11">
        <f t="shared" si="5"/>
        <v>1133802534</v>
      </c>
      <c r="AJ19" s="11">
        <f t="shared" si="5"/>
        <v>29715492</v>
      </c>
      <c r="AK19" s="11">
        <f t="shared" si="5"/>
        <v>78783713</v>
      </c>
      <c r="AL19" s="11">
        <f t="shared" si="5"/>
        <v>34186415</v>
      </c>
      <c r="AM19" s="11">
        <f t="shared" si="5"/>
        <v>59055138</v>
      </c>
      <c r="AN19" s="11">
        <f t="shared" si="5"/>
        <v>111393730</v>
      </c>
      <c r="AO19" s="11">
        <f t="shared" si="5"/>
        <v>723626340</v>
      </c>
      <c r="AP19" s="11">
        <f t="shared" si="5"/>
        <v>30335216</v>
      </c>
      <c r="AQ19" s="11">
        <f t="shared" si="5"/>
        <v>33072145</v>
      </c>
      <c r="AR19" s="11">
        <f t="shared" si="5"/>
        <v>27874962</v>
      </c>
      <c r="AS19" s="11">
        <f t="shared" si="5"/>
        <v>0</v>
      </c>
      <c r="AT19" s="11">
        <f t="shared" si="5"/>
        <v>0</v>
      </c>
      <c r="AU19" s="11">
        <f t="shared" si="5"/>
        <v>0</v>
      </c>
      <c r="AV19" s="11">
        <f t="shared" si="5"/>
        <v>1128043151</v>
      </c>
      <c r="AW19" s="11">
        <f t="shared" si="5"/>
        <v>29715492</v>
      </c>
      <c r="AX19" s="11">
        <f t="shared" si="5"/>
        <v>74593432</v>
      </c>
      <c r="AY19" s="11">
        <f t="shared" si="5"/>
        <v>35994814</v>
      </c>
      <c r="AZ19" s="11">
        <f t="shared" si="5"/>
        <v>61437020</v>
      </c>
      <c r="BA19" s="11">
        <f t="shared" si="5"/>
        <v>108449906</v>
      </c>
      <c r="BB19" s="11">
        <f t="shared" si="5"/>
        <v>726570164</v>
      </c>
      <c r="BC19" s="11">
        <f t="shared" si="5"/>
        <v>30335216</v>
      </c>
      <c r="BD19" s="11">
        <f t="shared" si="5"/>
        <v>33072145</v>
      </c>
      <c r="BE19" s="11">
        <f t="shared" si="5"/>
        <v>27874962</v>
      </c>
      <c r="BF19" s="11">
        <f t="shared" si="5"/>
        <v>0</v>
      </c>
      <c r="BG19" s="11">
        <f t="shared" si="5"/>
        <v>0</v>
      </c>
      <c r="BH19" s="11">
        <f t="shared" si="5"/>
        <v>0</v>
      </c>
      <c r="BI19" s="48">
        <f t="shared" si="5"/>
        <v>1128043151</v>
      </c>
      <c r="BJ19" s="36">
        <f>SUM(BJ20:BJ26)</f>
        <v>2885338497</v>
      </c>
      <c r="BK19" s="36">
        <f>SUM(BK20:BK26)</f>
        <v>0</v>
      </c>
      <c r="BL19" s="36">
        <f>SUM(BL20:BL26)</f>
        <v>5759383</v>
      </c>
      <c r="BM19" s="36">
        <f>SUM(BM20:BM26)</f>
        <v>0</v>
      </c>
    </row>
    <row r="20" spans="1:66" x14ac:dyDescent="0.2">
      <c r="A20" s="47" t="s">
        <v>12</v>
      </c>
      <c r="B20" s="12">
        <v>1</v>
      </c>
      <c r="C20" s="12">
        <v>0</v>
      </c>
      <c r="D20" s="12">
        <v>1</v>
      </c>
      <c r="E20" s="12">
        <v>5</v>
      </c>
      <c r="F20" s="12">
        <v>2</v>
      </c>
      <c r="G20" s="12">
        <v>10</v>
      </c>
      <c r="H20" s="13" t="s">
        <v>29</v>
      </c>
      <c r="I20" s="79">
        <v>508332697</v>
      </c>
      <c r="J20" s="14">
        <v>24899478</v>
      </c>
      <c r="K20" s="86">
        <v>52438331</v>
      </c>
      <c r="L20" s="86">
        <v>19818756</v>
      </c>
      <c r="M20" s="86">
        <v>45550902</v>
      </c>
      <c r="N20" s="87">
        <v>97253288</v>
      </c>
      <c r="O20" s="86">
        <v>30583144</v>
      </c>
      <c r="P20" s="79">
        <v>13945741</v>
      </c>
      <c r="Q20" s="79">
        <v>18582827</v>
      </c>
      <c r="R20" s="79">
        <v>13728904</v>
      </c>
      <c r="S20" s="14"/>
      <c r="T20" s="14"/>
      <c r="U20" s="14"/>
      <c r="V20" s="14">
        <f t="shared" ref="V20:V26" si="6">SUM(J20:U20)</f>
        <v>316801371</v>
      </c>
      <c r="W20" s="14">
        <v>24899478</v>
      </c>
      <c r="X20" s="86">
        <v>52438331</v>
      </c>
      <c r="Y20" s="86">
        <v>19818756</v>
      </c>
      <c r="Z20" s="86">
        <v>45550902</v>
      </c>
      <c r="AA20" s="87">
        <v>97253288</v>
      </c>
      <c r="AB20" s="86">
        <v>30583144</v>
      </c>
      <c r="AC20" s="79">
        <v>13945741</v>
      </c>
      <c r="AD20" s="79">
        <v>18582827</v>
      </c>
      <c r="AE20" s="79">
        <v>13728904</v>
      </c>
      <c r="AF20" s="14"/>
      <c r="AG20" s="14"/>
      <c r="AH20" s="14"/>
      <c r="AI20" s="14">
        <f t="shared" ref="AI20:AI26" si="7">SUM(W20:AH20)</f>
        <v>316801371</v>
      </c>
      <c r="AJ20" s="14">
        <v>24899478</v>
      </c>
      <c r="AK20" s="86">
        <v>52438331</v>
      </c>
      <c r="AL20" s="86">
        <v>19818756</v>
      </c>
      <c r="AM20" s="86">
        <v>45550902</v>
      </c>
      <c r="AN20" s="87">
        <v>97253288</v>
      </c>
      <c r="AO20" s="86">
        <v>30583144</v>
      </c>
      <c r="AP20" s="79">
        <v>13945741</v>
      </c>
      <c r="AQ20" s="79">
        <v>18070697</v>
      </c>
      <c r="AR20" s="79">
        <v>13225912</v>
      </c>
      <c r="AS20" s="14"/>
      <c r="AT20" s="14"/>
      <c r="AU20" s="14"/>
      <c r="AV20" s="14">
        <f t="shared" ref="AV20:AV26" si="8">SUM(AJ20:AU20)</f>
        <v>315786249</v>
      </c>
      <c r="AW20" s="14">
        <v>24899478</v>
      </c>
      <c r="AX20" s="86">
        <v>52438331</v>
      </c>
      <c r="AY20" s="86">
        <v>19818756</v>
      </c>
      <c r="AZ20" s="86">
        <v>45550902</v>
      </c>
      <c r="BA20" s="87">
        <v>97253288</v>
      </c>
      <c r="BB20" s="86">
        <v>30583144</v>
      </c>
      <c r="BC20" s="79">
        <v>13945741</v>
      </c>
      <c r="BD20" s="79">
        <v>18070697</v>
      </c>
      <c r="BE20" s="79">
        <v>13225912</v>
      </c>
      <c r="BF20" s="14"/>
      <c r="BG20" s="14"/>
      <c r="BH20" s="14"/>
      <c r="BI20" s="49">
        <f t="shared" ref="BI20:BI26" si="9">SUM(AW20:BH20)</f>
        <v>315786249</v>
      </c>
      <c r="BJ20" s="37">
        <f t="shared" ref="BJ20:BJ26" si="10">+I20-V20</f>
        <v>191531326</v>
      </c>
      <c r="BK20" s="37">
        <f t="shared" ref="BK20:BK26" si="11">+V20-AI20</f>
        <v>0</v>
      </c>
      <c r="BL20" s="37">
        <f t="shared" ref="BL20:BL26" si="12">+AI20-AV20</f>
        <v>1015122</v>
      </c>
      <c r="BM20" s="37">
        <f t="shared" ref="BM20:BM26" si="13">+AV20-BI20</f>
        <v>0</v>
      </c>
      <c r="BN20" s="20">
        <f>+AR20-BE20</f>
        <v>0</v>
      </c>
    </row>
    <row r="21" spans="1:66" x14ac:dyDescent="0.2">
      <c r="A21" s="47" t="s">
        <v>12</v>
      </c>
      <c r="B21" s="12">
        <v>1</v>
      </c>
      <c r="C21" s="12">
        <v>0</v>
      </c>
      <c r="D21" s="12">
        <v>1</v>
      </c>
      <c r="E21" s="12">
        <v>5</v>
      </c>
      <c r="F21" s="12">
        <v>5</v>
      </c>
      <c r="G21" s="12">
        <v>10</v>
      </c>
      <c r="H21" s="13" t="s">
        <v>30</v>
      </c>
      <c r="I21" s="79">
        <v>93380118</v>
      </c>
      <c r="J21" s="14">
        <v>1108017</v>
      </c>
      <c r="K21" s="86">
        <v>244303</v>
      </c>
      <c r="L21" s="86">
        <v>48351</v>
      </c>
      <c r="M21" s="86">
        <v>171916</v>
      </c>
      <c r="N21" s="87">
        <v>341241</v>
      </c>
      <c r="O21" s="86">
        <v>109216</v>
      </c>
      <c r="P21" s="79">
        <v>0</v>
      </c>
      <c r="Q21" s="79">
        <v>361496</v>
      </c>
      <c r="R21" s="79">
        <v>226286</v>
      </c>
      <c r="S21" s="14"/>
      <c r="T21" s="14"/>
      <c r="U21" s="14"/>
      <c r="V21" s="14">
        <f t="shared" si="6"/>
        <v>2610826</v>
      </c>
      <c r="W21" s="14">
        <v>1108017</v>
      </c>
      <c r="X21" s="86">
        <v>244303</v>
      </c>
      <c r="Y21" s="86">
        <v>48351</v>
      </c>
      <c r="Z21" s="86">
        <v>171916</v>
      </c>
      <c r="AA21" s="87">
        <v>341241</v>
      </c>
      <c r="AB21" s="86">
        <v>17971</v>
      </c>
      <c r="AC21" s="79">
        <v>0</v>
      </c>
      <c r="AD21" s="79">
        <v>361496</v>
      </c>
      <c r="AE21" s="79">
        <v>317531</v>
      </c>
      <c r="AF21" s="14"/>
      <c r="AG21" s="14"/>
      <c r="AH21" s="14"/>
      <c r="AI21" s="14">
        <f t="shared" si="7"/>
        <v>2610826</v>
      </c>
      <c r="AJ21" s="14">
        <v>0</v>
      </c>
      <c r="AK21" s="86">
        <v>1114995</v>
      </c>
      <c r="AL21" s="86">
        <v>237325</v>
      </c>
      <c r="AM21" s="86">
        <v>48351</v>
      </c>
      <c r="AN21" s="87">
        <v>244831</v>
      </c>
      <c r="AO21" s="86">
        <v>256447</v>
      </c>
      <c r="AP21" s="79">
        <v>29850</v>
      </c>
      <c r="AQ21" s="79">
        <v>263585</v>
      </c>
      <c r="AR21" s="79">
        <v>222086</v>
      </c>
      <c r="AS21" s="14"/>
      <c r="AT21" s="14"/>
      <c r="AU21" s="14"/>
      <c r="AV21" s="14">
        <f t="shared" si="8"/>
        <v>2417470</v>
      </c>
      <c r="AW21" s="14">
        <v>0</v>
      </c>
      <c r="AX21" s="86">
        <v>854177</v>
      </c>
      <c r="AY21" s="86">
        <v>446017</v>
      </c>
      <c r="AZ21" s="86">
        <v>100477</v>
      </c>
      <c r="BA21" s="87">
        <v>86805</v>
      </c>
      <c r="BB21" s="86">
        <v>414473</v>
      </c>
      <c r="BC21" s="79">
        <v>29850</v>
      </c>
      <c r="BD21" s="79">
        <v>263585</v>
      </c>
      <c r="BE21" s="79">
        <v>222086</v>
      </c>
      <c r="BF21" s="14"/>
      <c r="BG21" s="14"/>
      <c r="BH21" s="14"/>
      <c r="BI21" s="49">
        <f t="shared" si="9"/>
        <v>2417470</v>
      </c>
      <c r="BJ21" s="37">
        <f t="shared" si="10"/>
        <v>90769292</v>
      </c>
      <c r="BK21" s="37">
        <f t="shared" si="11"/>
        <v>0</v>
      </c>
      <c r="BL21" s="37">
        <f t="shared" si="12"/>
        <v>193356</v>
      </c>
      <c r="BM21" s="37">
        <f t="shared" si="13"/>
        <v>0</v>
      </c>
      <c r="BN21" s="20">
        <f>+AR21-BE21</f>
        <v>0</v>
      </c>
    </row>
    <row r="22" spans="1:66" x14ac:dyDescent="0.2">
      <c r="A22" s="47" t="s">
        <v>12</v>
      </c>
      <c r="B22" s="12">
        <v>1</v>
      </c>
      <c r="C22" s="12">
        <v>0</v>
      </c>
      <c r="D22" s="12">
        <v>1</v>
      </c>
      <c r="E22" s="12">
        <v>5</v>
      </c>
      <c r="F22" s="12">
        <v>12</v>
      </c>
      <c r="G22" s="12">
        <v>10</v>
      </c>
      <c r="H22" s="13" t="s">
        <v>31</v>
      </c>
      <c r="I22" s="79">
        <v>61062129</v>
      </c>
      <c r="J22" s="14">
        <v>1946223</v>
      </c>
      <c r="K22" s="86">
        <v>3629960</v>
      </c>
      <c r="L22" s="86">
        <v>3615462</v>
      </c>
      <c r="M22" s="86">
        <v>3537795</v>
      </c>
      <c r="N22" s="87">
        <v>3605951</v>
      </c>
      <c r="O22" s="86">
        <v>3666183</v>
      </c>
      <c r="P22" s="79">
        <v>3655087</v>
      </c>
      <c r="Q22" s="79">
        <v>3559985</v>
      </c>
      <c r="R22" s="79">
        <v>3506095</v>
      </c>
      <c r="S22" s="14"/>
      <c r="T22" s="14"/>
      <c r="U22" s="14"/>
      <c r="V22" s="14">
        <f t="shared" si="6"/>
        <v>30722741</v>
      </c>
      <c r="W22" s="14">
        <v>1946223</v>
      </c>
      <c r="X22" s="86">
        <v>3629960</v>
      </c>
      <c r="Y22" s="86">
        <v>3615462</v>
      </c>
      <c r="Z22" s="86">
        <v>3537795</v>
      </c>
      <c r="AA22" s="87">
        <v>3605951</v>
      </c>
      <c r="AB22" s="86">
        <v>3666183</v>
      </c>
      <c r="AC22" s="79">
        <v>3655087</v>
      </c>
      <c r="AD22" s="79">
        <v>3559985</v>
      </c>
      <c r="AE22" s="79">
        <v>3506095</v>
      </c>
      <c r="AF22" s="14"/>
      <c r="AG22" s="14"/>
      <c r="AH22" s="14"/>
      <c r="AI22" s="14">
        <f t="shared" si="7"/>
        <v>30722741</v>
      </c>
      <c r="AJ22" s="14">
        <v>1946223</v>
      </c>
      <c r="AK22" s="86">
        <v>3629960</v>
      </c>
      <c r="AL22" s="86">
        <v>3615462</v>
      </c>
      <c r="AM22" s="86">
        <v>3537795</v>
      </c>
      <c r="AN22" s="87">
        <v>3605951</v>
      </c>
      <c r="AO22" s="86">
        <v>3666183</v>
      </c>
      <c r="AP22" s="79">
        <v>3655087</v>
      </c>
      <c r="AQ22" s="79">
        <v>3559985</v>
      </c>
      <c r="AR22" s="79">
        <v>3506095</v>
      </c>
      <c r="AS22" s="14"/>
      <c r="AT22" s="14"/>
      <c r="AU22" s="14"/>
      <c r="AV22" s="14">
        <f t="shared" si="8"/>
        <v>30722741</v>
      </c>
      <c r="AW22" s="14">
        <v>1946223</v>
      </c>
      <c r="AX22" s="86">
        <v>3629960</v>
      </c>
      <c r="AY22" s="86">
        <v>3615462</v>
      </c>
      <c r="AZ22" s="86">
        <v>3537795</v>
      </c>
      <c r="BA22" s="87">
        <v>3605951</v>
      </c>
      <c r="BB22" s="86">
        <v>3666183</v>
      </c>
      <c r="BC22" s="79">
        <v>3655087</v>
      </c>
      <c r="BD22" s="79">
        <v>3559985</v>
      </c>
      <c r="BE22" s="79">
        <v>3506095</v>
      </c>
      <c r="BF22" s="14"/>
      <c r="BG22" s="14"/>
      <c r="BH22" s="14"/>
      <c r="BI22" s="49">
        <f t="shared" si="9"/>
        <v>30722741</v>
      </c>
      <c r="BJ22" s="37">
        <f t="shared" si="10"/>
        <v>30339388</v>
      </c>
      <c r="BK22" s="37">
        <f t="shared" si="11"/>
        <v>0</v>
      </c>
      <c r="BL22" s="37">
        <f t="shared" si="12"/>
        <v>0</v>
      </c>
      <c r="BM22" s="37">
        <f t="shared" si="13"/>
        <v>0</v>
      </c>
    </row>
    <row r="23" spans="1:66" x14ac:dyDescent="0.2">
      <c r="A23" s="47" t="s">
        <v>12</v>
      </c>
      <c r="B23" s="12">
        <v>1</v>
      </c>
      <c r="C23" s="12">
        <v>0</v>
      </c>
      <c r="D23" s="12">
        <v>1</v>
      </c>
      <c r="E23" s="12">
        <v>5</v>
      </c>
      <c r="F23" s="12">
        <v>13</v>
      </c>
      <c r="G23" s="12">
        <v>10</v>
      </c>
      <c r="H23" s="13" t="s">
        <v>32</v>
      </c>
      <c r="I23" s="79">
        <v>83144880</v>
      </c>
      <c r="J23" s="14">
        <v>2817600</v>
      </c>
      <c r="K23" s="86">
        <v>4833600</v>
      </c>
      <c r="L23" s="86">
        <v>4898400</v>
      </c>
      <c r="M23" s="86">
        <v>4783200</v>
      </c>
      <c r="N23" s="87">
        <v>4888800</v>
      </c>
      <c r="O23" s="86">
        <v>5004000</v>
      </c>
      <c r="P23" s="79">
        <v>4958400</v>
      </c>
      <c r="Q23" s="79">
        <v>4867200</v>
      </c>
      <c r="R23" s="79">
        <v>4761600</v>
      </c>
      <c r="S23" s="14"/>
      <c r="T23" s="14"/>
      <c r="U23" s="14"/>
      <c r="V23" s="14">
        <f t="shared" si="6"/>
        <v>41812800</v>
      </c>
      <c r="W23" s="14">
        <v>2817600</v>
      </c>
      <c r="X23" s="86">
        <v>4833600</v>
      </c>
      <c r="Y23" s="86">
        <v>4898400</v>
      </c>
      <c r="Z23" s="86">
        <v>4783200</v>
      </c>
      <c r="AA23" s="87">
        <v>4888800</v>
      </c>
      <c r="AB23" s="86">
        <v>5004000</v>
      </c>
      <c r="AC23" s="79">
        <v>4958400</v>
      </c>
      <c r="AD23" s="79">
        <v>4867200</v>
      </c>
      <c r="AE23" s="79">
        <v>4761600</v>
      </c>
      <c r="AF23" s="14"/>
      <c r="AG23" s="14"/>
      <c r="AH23" s="14"/>
      <c r="AI23" s="14">
        <f t="shared" si="7"/>
        <v>41812800</v>
      </c>
      <c r="AJ23" s="14">
        <v>2817600</v>
      </c>
      <c r="AK23" s="86">
        <v>4833600</v>
      </c>
      <c r="AL23" s="86">
        <v>4898400</v>
      </c>
      <c r="AM23" s="86">
        <v>4783200</v>
      </c>
      <c r="AN23" s="87">
        <v>4888800</v>
      </c>
      <c r="AO23" s="86">
        <v>5004000</v>
      </c>
      <c r="AP23" s="79">
        <v>4958400</v>
      </c>
      <c r="AQ23" s="79">
        <v>4867200</v>
      </c>
      <c r="AR23" s="79">
        <v>4761600</v>
      </c>
      <c r="AS23" s="14"/>
      <c r="AT23" s="14"/>
      <c r="AU23" s="14"/>
      <c r="AV23" s="14">
        <f t="shared" si="8"/>
        <v>41812800</v>
      </c>
      <c r="AW23" s="14">
        <v>2817600</v>
      </c>
      <c r="AX23" s="86">
        <v>4833600</v>
      </c>
      <c r="AY23" s="86">
        <v>4898400</v>
      </c>
      <c r="AZ23" s="86">
        <v>4783200</v>
      </c>
      <c r="BA23" s="87">
        <v>4888800</v>
      </c>
      <c r="BB23" s="86">
        <v>5004000</v>
      </c>
      <c r="BC23" s="79">
        <v>4958400</v>
      </c>
      <c r="BD23" s="79">
        <v>4867200</v>
      </c>
      <c r="BE23" s="79">
        <v>4761600</v>
      </c>
      <c r="BF23" s="14"/>
      <c r="BG23" s="14"/>
      <c r="BH23" s="14"/>
      <c r="BI23" s="49">
        <f t="shared" si="9"/>
        <v>41812800</v>
      </c>
      <c r="BJ23" s="37">
        <f t="shared" si="10"/>
        <v>41332080</v>
      </c>
      <c r="BK23" s="37">
        <f t="shared" si="11"/>
        <v>0</v>
      </c>
      <c r="BL23" s="37">
        <f t="shared" si="12"/>
        <v>0</v>
      </c>
      <c r="BM23" s="37">
        <f t="shared" si="13"/>
        <v>0</v>
      </c>
    </row>
    <row r="24" spans="1:66" x14ac:dyDescent="0.2">
      <c r="A24" s="47" t="s">
        <v>12</v>
      </c>
      <c r="B24" s="12">
        <v>1</v>
      </c>
      <c r="C24" s="12">
        <v>0</v>
      </c>
      <c r="D24" s="12">
        <v>1</v>
      </c>
      <c r="E24" s="12">
        <v>5</v>
      </c>
      <c r="F24" s="12">
        <v>14</v>
      </c>
      <c r="G24" s="12">
        <v>10</v>
      </c>
      <c r="H24" s="13" t="s">
        <v>33</v>
      </c>
      <c r="I24" s="79">
        <v>822127322</v>
      </c>
      <c r="J24" s="14">
        <v>7974153</v>
      </c>
      <c r="K24" s="86">
        <v>2743774</v>
      </c>
      <c r="L24" s="86">
        <v>3537997</v>
      </c>
      <c r="M24" s="86">
        <v>1709871</v>
      </c>
      <c r="N24" s="87">
        <v>5210426</v>
      </c>
      <c r="O24" s="86">
        <v>678273302</v>
      </c>
      <c r="P24" s="79">
        <v>2576821</v>
      </c>
      <c r="Q24" s="79">
        <v>225064</v>
      </c>
      <c r="R24" s="79">
        <v>441785</v>
      </c>
      <c r="S24" s="14"/>
      <c r="T24" s="14"/>
      <c r="U24" s="14"/>
      <c r="V24" s="14">
        <f t="shared" si="6"/>
        <v>702693193</v>
      </c>
      <c r="W24" s="14">
        <v>7974153</v>
      </c>
      <c r="X24" s="86">
        <v>2743774</v>
      </c>
      <c r="Y24" s="86">
        <v>3537997</v>
      </c>
      <c r="Z24" s="86">
        <v>1709871</v>
      </c>
      <c r="AA24" s="87">
        <v>5210426</v>
      </c>
      <c r="AB24" s="86">
        <v>677351379</v>
      </c>
      <c r="AC24" s="79">
        <v>2576821</v>
      </c>
      <c r="AD24" s="79">
        <v>225064</v>
      </c>
      <c r="AE24" s="79">
        <v>1363708</v>
      </c>
      <c r="AF24" s="14"/>
      <c r="AG24" s="14"/>
      <c r="AH24" s="14"/>
      <c r="AI24" s="14">
        <f t="shared" si="7"/>
        <v>702693193</v>
      </c>
      <c r="AJ24" s="14">
        <v>0</v>
      </c>
      <c r="AK24" s="86">
        <v>8052515</v>
      </c>
      <c r="AL24" s="86">
        <v>2665412</v>
      </c>
      <c r="AM24" s="86">
        <v>3537997</v>
      </c>
      <c r="AN24" s="87">
        <v>1997757</v>
      </c>
      <c r="AO24" s="86">
        <v>679654489</v>
      </c>
      <c r="AP24" s="79">
        <v>5196251</v>
      </c>
      <c r="AQ24" s="79">
        <v>139381</v>
      </c>
      <c r="AR24" s="79">
        <v>1136963</v>
      </c>
      <c r="AS24" s="14"/>
      <c r="AT24" s="14"/>
      <c r="AU24" s="14"/>
      <c r="AV24" s="14">
        <f t="shared" si="8"/>
        <v>702380765</v>
      </c>
      <c r="AW24" s="14">
        <v>0</v>
      </c>
      <c r="AX24" s="86">
        <v>6153907</v>
      </c>
      <c r="AY24" s="86">
        <v>3179276</v>
      </c>
      <c r="AZ24" s="86">
        <v>4922741</v>
      </c>
      <c r="BA24" s="87">
        <v>1169522</v>
      </c>
      <c r="BB24" s="86">
        <v>680482724</v>
      </c>
      <c r="BC24" s="79">
        <v>5196251</v>
      </c>
      <c r="BD24" s="79">
        <v>139381</v>
      </c>
      <c r="BE24" s="79">
        <v>1136963</v>
      </c>
      <c r="BF24" s="14"/>
      <c r="BG24" s="14"/>
      <c r="BH24" s="14"/>
      <c r="BI24" s="49">
        <f t="shared" si="9"/>
        <v>702380765</v>
      </c>
      <c r="BJ24" s="37">
        <f t="shared" si="10"/>
        <v>119434129</v>
      </c>
      <c r="BK24" s="37">
        <f t="shared" si="11"/>
        <v>0</v>
      </c>
      <c r="BL24" s="37">
        <f t="shared" si="12"/>
        <v>312428</v>
      </c>
      <c r="BM24" s="37">
        <f t="shared" si="13"/>
        <v>0</v>
      </c>
      <c r="BN24" s="20">
        <f t="shared" ref="BN24:BN26" si="14">+AR24-BE24</f>
        <v>0</v>
      </c>
    </row>
    <row r="25" spans="1:66" x14ac:dyDescent="0.2">
      <c r="A25" s="47" t="s">
        <v>12</v>
      </c>
      <c r="B25" s="12">
        <v>1</v>
      </c>
      <c r="C25" s="12">
        <v>0</v>
      </c>
      <c r="D25" s="12">
        <v>1</v>
      </c>
      <c r="E25" s="12">
        <v>5</v>
      </c>
      <c r="F25" s="12">
        <v>15</v>
      </c>
      <c r="G25" s="12">
        <v>10</v>
      </c>
      <c r="H25" s="13" t="s">
        <v>34</v>
      </c>
      <c r="I25" s="79">
        <v>854479058</v>
      </c>
      <c r="J25" s="14">
        <v>8648427</v>
      </c>
      <c r="K25" s="86">
        <v>2085282</v>
      </c>
      <c r="L25" s="86">
        <v>362633</v>
      </c>
      <c r="M25" s="86">
        <v>1421052</v>
      </c>
      <c r="N25" s="87">
        <v>2823283</v>
      </c>
      <c r="O25" s="86">
        <v>898572</v>
      </c>
      <c r="P25" s="79">
        <v>0</v>
      </c>
      <c r="Q25" s="79">
        <v>2885916</v>
      </c>
      <c r="R25" s="79">
        <v>1867350</v>
      </c>
      <c r="S25" s="14"/>
      <c r="T25" s="14"/>
      <c r="U25" s="14"/>
      <c r="V25" s="14">
        <f t="shared" si="6"/>
        <v>20992515</v>
      </c>
      <c r="W25" s="14">
        <v>8648427</v>
      </c>
      <c r="X25" s="86">
        <v>2085282</v>
      </c>
      <c r="Y25" s="86">
        <v>362633</v>
      </c>
      <c r="Z25" s="86">
        <v>1421052</v>
      </c>
      <c r="AA25" s="87">
        <v>2823283</v>
      </c>
      <c r="AB25" s="86">
        <v>149628</v>
      </c>
      <c r="AC25" s="79">
        <v>0</v>
      </c>
      <c r="AD25" s="79">
        <v>2885916</v>
      </c>
      <c r="AE25" s="79">
        <v>2616294</v>
      </c>
      <c r="AF25" s="14"/>
      <c r="AG25" s="14"/>
      <c r="AH25" s="14"/>
      <c r="AI25" s="14">
        <f t="shared" si="7"/>
        <v>20992515</v>
      </c>
      <c r="AJ25" s="14">
        <v>20877</v>
      </c>
      <c r="AK25" s="86">
        <v>8687107</v>
      </c>
      <c r="AL25" s="86">
        <v>2025725</v>
      </c>
      <c r="AM25" s="86">
        <v>362633</v>
      </c>
      <c r="AN25" s="87">
        <v>2025929</v>
      </c>
      <c r="AO25" s="86">
        <v>2119737</v>
      </c>
      <c r="AP25" s="79">
        <v>248297</v>
      </c>
      <c r="AQ25" s="79">
        <v>2080630</v>
      </c>
      <c r="AR25" s="79">
        <v>1823161</v>
      </c>
      <c r="AS25" s="14"/>
      <c r="AT25" s="14"/>
      <c r="AU25" s="14"/>
      <c r="AV25" s="14">
        <f t="shared" si="8"/>
        <v>19394096</v>
      </c>
      <c r="AW25" s="14">
        <v>20877</v>
      </c>
      <c r="AX25" s="86">
        <v>6656252</v>
      </c>
      <c r="AY25" s="86">
        <v>3629081</v>
      </c>
      <c r="AZ25" s="86">
        <v>790132</v>
      </c>
      <c r="BA25" s="87">
        <v>717524</v>
      </c>
      <c r="BB25" s="86">
        <v>3428142</v>
      </c>
      <c r="BC25" s="79">
        <v>248297</v>
      </c>
      <c r="BD25" s="79">
        <v>2080630</v>
      </c>
      <c r="BE25" s="79">
        <v>1823161</v>
      </c>
      <c r="BF25" s="14"/>
      <c r="BG25" s="14"/>
      <c r="BH25" s="14"/>
      <c r="BI25" s="49">
        <f t="shared" si="9"/>
        <v>19394096</v>
      </c>
      <c r="BJ25" s="37">
        <f t="shared" si="10"/>
        <v>833486543</v>
      </c>
      <c r="BK25" s="37">
        <f t="shared" si="11"/>
        <v>0</v>
      </c>
      <c r="BL25" s="37">
        <f t="shared" si="12"/>
        <v>1598419</v>
      </c>
      <c r="BM25" s="37">
        <f t="shared" si="13"/>
        <v>0</v>
      </c>
      <c r="BN25" s="20">
        <f t="shared" si="14"/>
        <v>0</v>
      </c>
    </row>
    <row r="26" spans="1:66" x14ac:dyDescent="0.2">
      <c r="A26" s="47" t="s">
        <v>12</v>
      </c>
      <c r="B26" s="12">
        <v>1</v>
      </c>
      <c r="C26" s="12">
        <v>0</v>
      </c>
      <c r="D26" s="12">
        <v>1</v>
      </c>
      <c r="E26" s="12">
        <v>5</v>
      </c>
      <c r="F26" s="12">
        <v>16</v>
      </c>
      <c r="G26" s="12">
        <v>10</v>
      </c>
      <c r="H26" s="13" t="s">
        <v>35</v>
      </c>
      <c r="I26" s="79">
        <v>1596614827</v>
      </c>
      <c r="J26" s="14">
        <v>31314</v>
      </c>
      <c r="K26" s="86">
        <v>952540</v>
      </c>
      <c r="L26" s="86">
        <v>1234260</v>
      </c>
      <c r="M26" s="86">
        <v>1104237</v>
      </c>
      <c r="N26" s="87">
        <v>3883006</v>
      </c>
      <c r="O26" s="86">
        <v>1873854</v>
      </c>
      <c r="P26" s="79">
        <v>0</v>
      </c>
      <c r="Q26" s="79">
        <v>5350115</v>
      </c>
      <c r="R26" s="79">
        <v>3739762</v>
      </c>
      <c r="S26" s="14"/>
      <c r="T26" s="14"/>
      <c r="U26" s="14"/>
      <c r="V26" s="14">
        <f t="shared" si="6"/>
        <v>18169088</v>
      </c>
      <c r="W26" s="14">
        <v>31314</v>
      </c>
      <c r="X26" s="86">
        <v>952540</v>
      </c>
      <c r="Y26" s="86">
        <v>1234260</v>
      </c>
      <c r="Z26" s="86">
        <v>1104237</v>
      </c>
      <c r="AA26" s="87">
        <v>3883006</v>
      </c>
      <c r="AB26" s="86">
        <v>1033861</v>
      </c>
      <c r="AC26" s="79">
        <v>0</v>
      </c>
      <c r="AD26" s="79">
        <v>5350115</v>
      </c>
      <c r="AE26" s="79">
        <v>4579755</v>
      </c>
      <c r="AF26" s="14"/>
      <c r="AG26" s="14"/>
      <c r="AH26" s="14"/>
      <c r="AI26" s="14">
        <f t="shared" si="7"/>
        <v>18169088</v>
      </c>
      <c r="AJ26" s="14">
        <v>31314</v>
      </c>
      <c r="AK26" s="86">
        <v>27205</v>
      </c>
      <c r="AL26" s="86">
        <v>925335</v>
      </c>
      <c r="AM26" s="86">
        <v>1234260</v>
      </c>
      <c r="AN26" s="87">
        <v>1377174</v>
      </c>
      <c r="AO26" s="86">
        <v>2342340</v>
      </c>
      <c r="AP26" s="79">
        <v>2301590</v>
      </c>
      <c r="AQ26" s="79">
        <v>4090667</v>
      </c>
      <c r="AR26" s="79">
        <v>3199145</v>
      </c>
      <c r="AS26" s="14"/>
      <c r="AT26" s="14"/>
      <c r="AU26" s="14"/>
      <c r="AV26" s="14">
        <f t="shared" si="8"/>
        <v>15529030</v>
      </c>
      <c r="AW26" s="14">
        <v>31314</v>
      </c>
      <c r="AX26" s="86">
        <v>27205</v>
      </c>
      <c r="AY26" s="86">
        <v>407822</v>
      </c>
      <c r="AZ26" s="86">
        <v>1751773</v>
      </c>
      <c r="BA26" s="87">
        <v>728016</v>
      </c>
      <c r="BB26" s="86">
        <v>2991498</v>
      </c>
      <c r="BC26" s="79">
        <v>2301590</v>
      </c>
      <c r="BD26" s="79">
        <v>4090667</v>
      </c>
      <c r="BE26" s="79">
        <v>3199145</v>
      </c>
      <c r="BF26" s="14"/>
      <c r="BG26" s="14"/>
      <c r="BH26" s="14"/>
      <c r="BI26" s="49">
        <f t="shared" si="9"/>
        <v>15529030</v>
      </c>
      <c r="BJ26" s="37">
        <f t="shared" si="10"/>
        <v>1578445739</v>
      </c>
      <c r="BK26" s="37">
        <f t="shared" si="11"/>
        <v>0</v>
      </c>
      <c r="BL26" s="37">
        <f t="shared" si="12"/>
        <v>2640058</v>
      </c>
      <c r="BM26" s="37">
        <f t="shared" si="13"/>
        <v>0</v>
      </c>
      <c r="BN26" s="20">
        <f t="shared" si="14"/>
        <v>0</v>
      </c>
    </row>
    <row r="27" spans="1:66" ht="30" x14ac:dyDescent="0.2">
      <c r="A27" s="47" t="s">
        <v>12</v>
      </c>
      <c r="B27" s="12">
        <v>1</v>
      </c>
      <c r="C27" s="12">
        <v>0</v>
      </c>
      <c r="D27" s="12">
        <v>1</v>
      </c>
      <c r="E27" s="12">
        <v>9</v>
      </c>
      <c r="F27" s="12"/>
      <c r="G27" s="12"/>
      <c r="H27" s="15" t="s">
        <v>128</v>
      </c>
      <c r="I27" s="11">
        <f>SUM(I28:I29)</f>
        <v>343824831</v>
      </c>
      <c r="J27" s="11">
        <f t="shared" ref="J27:BI27" si="15">SUM(J28:J29)</f>
        <v>13921166</v>
      </c>
      <c r="K27" s="11">
        <f t="shared" si="15"/>
        <v>103134975</v>
      </c>
      <c r="L27" s="11">
        <f t="shared" si="15"/>
        <v>9160025</v>
      </c>
      <c r="M27" s="11">
        <f t="shared" si="15"/>
        <v>10861045</v>
      </c>
      <c r="N27" s="11">
        <f t="shared" si="15"/>
        <v>13190062</v>
      </c>
      <c r="O27" s="11">
        <f t="shared" si="15"/>
        <v>12042653</v>
      </c>
      <c r="P27" s="11">
        <f t="shared" si="15"/>
        <v>16955449</v>
      </c>
      <c r="Q27" s="11">
        <f t="shared" si="15"/>
        <v>19316561</v>
      </c>
      <c r="R27" s="11">
        <f t="shared" si="15"/>
        <v>7765652</v>
      </c>
      <c r="S27" s="11">
        <f t="shared" si="15"/>
        <v>0</v>
      </c>
      <c r="T27" s="11">
        <f t="shared" si="15"/>
        <v>0</v>
      </c>
      <c r="U27" s="11">
        <f t="shared" si="15"/>
        <v>0</v>
      </c>
      <c r="V27" s="11">
        <f t="shared" si="15"/>
        <v>206347588</v>
      </c>
      <c r="W27" s="11">
        <f t="shared" si="15"/>
        <v>13921166</v>
      </c>
      <c r="X27" s="11">
        <f t="shared" si="15"/>
        <v>8075165</v>
      </c>
      <c r="Y27" s="11">
        <f t="shared" si="15"/>
        <v>10651143</v>
      </c>
      <c r="Z27" s="11">
        <f t="shared" si="15"/>
        <v>10861045</v>
      </c>
      <c r="AA27" s="11">
        <f t="shared" si="15"/>
        <v>13190062</v>
      </c>
      <c r="AB27" s="11">
        <f t="shared" si="15"/>
        <v>9328068</v>
      </c>
      <c r="AC27" s="11">
        <f t="shared" si="15"/>
        <v>16955449</v>
      </c>
      <c r="AD27" s="11">
        <f t="shared" si="15"/>
        <v>21047108</v>
      </c>
      <c r="AE27" s="11">
        <f t="shared" si="15"/>
        <v>10480237</v>
      </c>
      <c r="AF27" s="11">
        <f t="shared" si="15"/>
        <v>0</v>
      </c>
      <c r="AG27" s="11">
        <f t="shared" si="15"/>
        <v>0</v>
      </c>
      <c r="AH27" s="11">
        <f t="shared" si="15"/>
        <v>0</v>
      </c>
      <c r="AI27" s="11">
        <f t="shared" si="15"/>
        <v>114509443</v>
      </c>
      <c r="AJ27" s="11">
        <f t="shared" si="15"/>
        <v>476932</v>
      </c>
      <c r="AK27" s="11">
        <f t="shared" si="15"/>
        <v>18950893</v>
      </c>
      <c r="AL27" s="11">
        <f t="shared" si="15"/>
        <v>11012728</v>
      </c>
      <c r="AM27" s="11">
        <f t="shared" si="15"/>
        <v>10984617</v>
      </c>
      <c r="AN27" s="11">
        <f t="shared" si="15"/>
        <v>9284209</v>
      </c>
      <c r="AO27" s="11">
        <f t="shared" si="15"/>
        <v>12832476</v>
      </c>
      <c r="AP27" s="11">
        <f t="shared" si="15"/>
        <v>19440243</v>
      </c>
      <c r="AQ27" s="11">
        <f t="shared" si="15"/>
        <v>17938627</v>
      </c>
      <c r="AR27" s="11">
        <f t="shared" si="15"/>
        <v>11466590</v>
      </c>
      <c r="AS27" s="11">
        <f t="shared" si="15"/>
        <v>0</v>
      </c>
      <c r="AT27" s="11">
        <f t="shared" si="15"/>
        <v>0</v>
      </c>
      <c r="AU27" s="11">
        <f t="shared" si="15"/>
        <v>0</v>
      </c>
      <c r="AV27" s="11">
        <f t="shared" si="15"/>
        <v>112387315</v>
      </c>
      <c r="AW27" s="11">
        <f t="shared" si="15"/>
        <v>476932</v>
      </c>
      <c r="AX27" s="11">
        <f t="shared" si="15"/>
        <v>10833022</v>
      </c>
      <c r="AY27" s="11">
        <f t="shared" si="15"/>
        <v>18588465</v>
      </c>
      <c r="AZ27" s="11">
        <f t="shared" si="15"/>
        <v>11526751</v>
      </c>
      <c r="BA27" s="11">
        <f t="shared" si="15"/>
        <v>7107921</v>
      </c>
      <c r="BB27" s="11">
        <f t="shared" si="15"/>
        <v>15008764</v>
      </c>
      <c r="BC27" s="11">
        <f t="shared" si="15"/>
        <v>19440243</v>
      </c>
      <c r="BD27" s="11">
        <f t="shared" si="15"/>
        <v>17938627</v>
      </c>
      <c r="BE27" s="11">
        <f t="shared" si="15"/>
        <v>11466590</v>
      </c>
      <c r="BF27" s="11">
        <f t="shared" si="15"/>
        <v>0</v>
      </c>
      <c r="BG27" s="11">
        <f t="shared" si="15"/>
        <v>0</v>
      </c>
      <c r="BH27" s="11">
        <f t="shared" si="15"/>
        <v>0</v>
      </c>
      <c r="BI27" s="48">
        <f t="shared" si="15"/>
        <v>112387315</v>
      </c>
      <c r="BJ27" s="36">
        <f>SUM(BJ28:BJ29)</f>
        <v>137477243</v>
      </c>
      <c r="BK27" s="36">
        <f>SUM(BK28:BK29)</f>
        <v>91838145</v>
      </c>
      <c r="BL27" s="36">
        <f>SUM(BL28:BL29)</f>
        <v>2122128</v>
      </c>
      <c r="BM27" s="36">
        <f>SUM(BM28:BM29)</f>
        <v>0</v>
      </c>
    </row>
    <row r="28" spans="1:66" x14ac:dyDescent="0.2">
      <c r="A28" s="47" t="s">
        <v>12</v>
      </c>
      <c r="B28" s="12">
        <v>1</v>
      </c>
      <c r="C28" s="12">
        <v>0</v>
      </c>
      <c r="D28" s="12">
        <v>1</v>
      </c>
      <c r="E28" s="12">
        <v>9</v>
      </c>
      <c r="F28" s="12">
        <v>1</v>
      </c>
      <c r="G28" s="12">
        <v>10</v>
      </c>
      <c r="H28" s="13" t="s">
        <v>36</v>
      </c>
      <c r="I28" s="79">
        <v>14274831</v>
      </c>
      <c r="J28" s="88">
        <v>476932</v>
      </c>
      <c r="K28" s="86">
        <v>490954</v>
      </c>
      <c r="L28" s="86">
        <v>490954</v>
      </c>
      <c r="M28" s="86">
        <v>490954</v>
      </c>
      <c r="N28" s="87">
        <v>490954</v>
      </c>
      <c r="O28" s="86">
        <v>490954</v>
      </c>
      <c r="P28" s="79">
        <v>490954</v>
      </c>
      <c r="Q28" s="79">
        <v>490954</v>
      </c>
      <c r="R28" s="79">
        <v>490954</v>
      </c>
      <c r="S28" s="14"/>
      <c r="T28" s="14"/>
      <c r="U28" s="14"/>
      <c r="V28" s="14">
        <f>SUM(J28:U28)</f>
        <v>4404564</v>
      </c>
      <c r="W28" s="88">
        <v>476932</v>
      </c>
      <c r="X28" s="86">
        <v>490954</v>
      </c>
      <c r="Y28" s="86">
        <v>490954</v>
      </c>
      <c r="Z28" s="86">
        <v>490954</v>
      </c>
      <c r="AA28" s="87">
        <v>490954</v>
      </c>
      <c r="AB28" s="86">
        <v>490954</v>
      </c>
      <c r="AC28" s="79">
        <v>490954</v>
      </c>
      <c r="AD28" s="79">
        <v>490954</v>
      </c>
      <c r="AE28" s="79">
        <v>490954</v>
      </c>
      <c r="AF28" s="14"/>
      <c r="AG28" s="14"/>
      <c r="AH28" s="14"/>
      <c r="AI28" s="14">
        <f>SUM(W28:AH28)</f>
        <v>4404564</v>
      </c>
      <c r="AJ28" s="88">
        <v>476932</v>
      </c>
      <c r="AK28" s="86">
        <v>490954</v>
      </c>
      <c r="AL28" s="86">
        <v>490954</v>
      </c>
      <c r="AM28" s="86">
        <v>490954</v>
      </c>
      <c r="AN28" s="87">
        <v>490954</v>
      </c>
      <c r="AO28" s="86">
        <v>490954</v>
      </c>
      <c r="AP28" s="79">
        <v>490954</v>
      </c>
      <c r="AQ28" s="79">
        <v>490954</v>
      </c>
      <c r="AR28" s="79">
        <v>490954</v>
      </c>
      <c r="AS28" s="14"/>
      <c r="AT28" s="14"/>
      <c r="AU28" s="14"/>
      <c r="AV28" s="14">
        <f>SUM(AJ28:AU28)</f>
        <v>4404564</v>
      </c>
      <c r="AW28" s="88">
        <v>476932</v>
      </c>
      <c r="AX28" s="86">
        <v>490954</v>
      </c>
      <c r="AY28" s="86">
        <v>490954</v>
      </c>
      <c r="AZ28" s="86">
        <v>490954</v>
      </c>
      <c r="BA28" s="87">
        <v>490954</v>
      </c>
      <c r="BB28" s="86">
        <v>490954</v>
      </c>
      <c r="BC28" s="79">
        <v>490954</v>
      </c>
      <c r="BD28" s="79">
        <v>490954</v>
      </c>
      <c r="BE28" s="79">
        <v>490954</v>
      </c>
      <c r="BF28" s="14"/>
      <c r="BG28" s="14"/>
      <c r="BH28" s="14"/>
      <c r="BI28" s="49">
        <f>SUM(AW28:BH28)</f>
        <v>4404564</v>
      </c>
      <c r="BJ28" s="37">
        <f>+I28-V28</f>
        <v>9870267</v>
      </c>
      <c r="BK28" s="37">
        <f>+V28-AI28</f>
        <v>0</v>
      </c>
      <c r="BL28" s="37">
        <f>+AI28-AV28</f>
        <v>0</v>
      </c>
      <c r="BM28" s="37">
        <f>+AV28-BI28</f>
        <v>0</v>
      </c>
    </row>
    <row r="29" spans="1:66" x14ac:dyDescent="0.2">
      <c r="A29" s="47" t="s">
        <v>12</v>
      </c>
      <c r="B29" s="12">
        <v>1</v>
      </c>
      <c r="C29" s="12">
        <v>0</v>
      </c>
      <c r="D29" s="12">
        <v>1</v>
      </c>
      <c r="E29" s="12">
        <v>9</v>
      </c>
      <c r="F29" s="12">
        <v>3</v>
      </c>
      <c r="G29" s="12">
        <v>10</v>
      </c>
      <c r="H29" s="13" t="s">
        <v>37</v>
      </c>
      <c r="I29" s="79">
        <v>329550000</v>
      </c>
      <c r="J29" s="88">
        <v>13444234</v>
      </c>
      <c r="K29" s="86">
        <v>102644021</v>
      </c>
      <c r="L29" s="86">
        <v>8669071</v>
      </c>
      <c r="M29" s="86">
        <v>10370091</v>
      </c>
      <c r="N29" s="87">
        <v>12699108</v>
      </c>
      <c r="O29" s="86">
        <v>11551699</v>
      </c>
      <c r="P29" s="79">
        <v>16464495</v>
      </c>
      <c r="Q29" s="79">
        <v>18825607</v>
      </c>
      <c r="R29" s="79">
        <v>7274698</v>
      </c>
      <c r="S29" s="14"/>
      <c r="T29" s="14"/>
      <c r="U29" s="14"/>
      <c r="V29" s="14">
        <f>SUM(J29:U29)</f>
        <v>201943024</v>
      </c>
      <c r="W29" s="88">
        <v>13444234</v>
      </c>
      <c r="X29" s="86">
        <v>7584211</v>
      </c>
      <c r="Y29" s="86">
        <v>10160189</v>
      </c>
      <c r="Z29" s="86">
        <v>10370091</v>
      </c>
      <c r="AA29" s="87">
        <v>12699108</v>
      </c>
      <c r="AB29" s="86">
        <v>8837114</v>
      </c>
      <c r="AC29" s="79">
        <v>16464495</v>
      </c>
      <c r="AD29" s="79">
        <v>20556154</v>
      </c>
      <c r="AE29" s="79">
        <v>9989283</v>
      </c>
      <c r="AF29" s="14"/>
      <c r="AG29" s="14"/>
      <c r="AH29" s="14"/>
      <c r="AI29" s="14">
        <f>SUM(W29:AH29)</f>
        <v>110104879</v>
      </c>
      <c r="AJ29" s="88">
        <v>0</v>
      </c>
      <c r="AK29" s="86">
        <v>18459939</v>
      </c>
      <c r="AL29" s="86">
        <v>10521774</v>
      </c>
      <c r="AM29" s="86">
        <v>10493663</v>
      </c>
      <c r="AN29" s="87">
        <v>8793255</v>
      </c>
      <c r="AO29" s="86">
        <v>12341522</v>
      </c>
      <c r="AP29" s="79">
        <v>18949289</v>
      </c>
      <c r="AQ29" s="79">
        <v>17447673</v>
      </c>
      <c r="AR29" s="79">
        <v>10975636</v>
      </c>
      <c r="AS29" s="14"/>
      <c r="AT29" s="14"/>
      <c r="AU29" s="14"/>
      <c r="AV29" s="14">
        <f>SUM(AJ29:AU29)</f>
        <v>107982751</v>
      </c>
      <c r="AW29" s="88">
        <v>0</v>
      </c>
      <c r="AX29" s="86">
        <v>10342068</v>
      </c>
      <c r="AY29" s="86">
        <v>18097511</v>
      </c>
      <c r="AZ29" s="86">
        <v>11035797</v>
      </c>
      <c r="BA29" s="87">
        <v>6616967</v>
      </c>
      <c r="BB29" s="86">
        <v>14517810</v>
      </c>
      <c r="BC29" s="79">
        <v>18949289</v>
      </c>
      <c r="BD29" s="79">
        <v>17447673</v>
      </c>
      <c r="BE29" s="79">
        <v>10975636</v>
      </c>
      <c r="BF29" s="14"/>
      <c r="BG29" s="14"/>
      <c r="BH29" s="14"/>
      <c r="BI29" s="49">
        <f>SUM(AW29:BH29)</f>
        <v>107982751</v>
      </c>
      <c r="BJ29" s="37">
        <f>+I29-V29</f>
        <v>127606976</v>
      </c>
      <c r="BK29" s="37">
        <f>+V29-AI29</f>
        <v>91838145</v>
      </c>
      <c r="BL29" s="37">
        <f>+AI29-AV29</f>
        <v>2122128</v>
      </c>
      <c r="BM29" s="37">
        <f>+AV29-BI29</f>
        <v>0</v>
      </c>
      <c r="BN29" s="20">
        <f>+AR29-BE29</f>
        <v>0</v>
      </c>
    </row>
    <row r="30" spans="1:66" ht="15" x14ac:dyDescent="0.2">
      <c r="A30" s="47" t="s">
        <v>12</v>
      </c>
      <c r="B30" s="12">
        <v>1</v>
      </c>
      <c r="C30" s="12">
        <v>0</v>
      </c>
      <c r="D30" s="12">
        <v>2</v>
      </c>
      <c r="E30" s="12"/>
      <c r="F30" s="12"/>
      <c r="G30" s="12"/>
      <c r="H30" s="15" t="s">
        <v>18</v>
      </c>
      <c r="I30" s="16">
        <f>+I31</f>
        <v>15232661466</v>
      </c>
      <c r="J30" s="16">
        <f t="shared" ref="J30:BI30" si="16">+J31</f>
        <v>5674593260</v>
      </c>
      <c r="K30" s="16">
        <f t="shared" si="16"/>
        <v>312160854</v>
      </c>
      <c r="L30" s="16">
        <f t="shared" si="16"/>
        <v>1304875746</v>
      </c>
      <c r="M30" s="16">
        <f t="shared" si="16"/>
        <v>1586229157</v>
      </c>
      <c r="N30" s="16">
        <f t="shared" si="16"/>
        <v>912714658</v>
      </c>
      <c r="O30" s="16">
        <f t="shared" si="16"/>
        <v>438318296</v>
      </c>
      <c r="P30" s="16">
        <f t="shared" si="16"/>
        <v>3128187129</v>
      </c>
      <c r="Q30" s="16">
        <f t="shared" si="16"/>
        <v>-359682707</v>
      </c>
      <c r="R30" s="16">
        <f t="shared" si="16"/>
        <v>375211901</v>
      </c>
      <c r="S30" s="16">
        <f t="shared" si="16"/>
        <v>0</v>
      </c>
      <c r="T30" s="16">
        <f t="shared" si="16"/>
        <v>0</v>
      </c>
      <c r="U30" s="16">
        <f t="shared" si="16"/>
        <v>0</v>
      </c>
      <c r="V30" s="16">
        <f t="shared" si="16"/>
        <v>13372608294</v>
      </c>
      <c r="W30" s="16">
        <f t="shared" si="16"/>
        <v>2096035527</v>
      </c>
      <c r="X30" s="16">
        <f t="shared" si="16"/>
        <v>527888477</v>
      </c>
      <c r="Y30" s="16">
        <f t="shared" si="16"/>
        <v>1406460504</v>
      </c>
      <c r="Z30" s="16">
        <f t="shared" si="16"/>
        <v>1605270093</v>
      </c>
      <c r="AA30" s="16">
        <f t="shared" si="16"/>
        <v>1228459555</v>
      </c>
      <c r="AB30" s="16">
        <f t="shared" si="16"/>
        <v>1017010706</v>
      </c>
      <c r="AC30" s="16">
        <f t="shared" si="16"/>
        <v>2127624817</v>
      </c>
      <c r="AD30" s="16">
        <f t="shared" si="16"/>
        <v>1578741979</v>
      </c>
      <c r="AE30" s="16">
        <f t="shared" si="16"/>
        <v>1401409020</v>
      </c>
      <c r="AF30" s="16">
        <f t="shared" si="16"/>
        <v>0</v>
      </c>
      <c r="AG30" s="16">
        <f t="shared" si="16"/>
        <v>0</v>
      </c>
      <c r="AH30" s="16">
        <f t="shared" si="16"/>
        <v>0</v>
      </c>
      <c r="AI30" s="16">
        <f t="shared" si="16"/>
        <v>12988900678</v>
      </c>
      <c r="AJ30" s="16">
        <f t="shared" si="16"/>
        <v>0</v>
      </c>
      <c r="AK30" s="16">
        <f t="shared" si="16"/>
        <v>312160854</v>
      </c>
      <c r="AL30" s="16">
        <f t="shared" si="16"/>
        <v>1537787812</v>
      </c>
      <c r="AM30" s="16">
        <f t="shared" si="16"/>
        <v>2126538349</v>
      </c>
      <c r="AN30" s="16">
        <f t="shared" si="16"/>
        <v>2340143033</v>
      </c>
      <c r="AO30" s="16">
        <f t="shared" si="16"/>
        <v>1426332678</v>
      </c>
      <c r="AP30" s="16">
        <f t="shared" si="16"/>
        <v>1812950021</v>
      </c>
      <c r="AQ30" s="16">
        <f t="shared" si="16"/>
        <v>1474433414</v>
      </c>
      <c r="AR30" s="16">
        <f t="shared" si="16"/>
        <v>539766112</v>
      </c>
      <c r="AS30" s="16">
        <f t="shared" si="16"/>
        <v>0</v>
      </c>
      <c r="AT30" s="16">
        <f t="shared" si="16"/>
        <v>0</v>
      </c>
      <c r="AU30" s="16">
        <f t="shared" si="16"/>
        <v>0</v>
      </c>
      <c r="AV30" s="16">
        <f t="shared" si="16"/>
        <v>11570112273</v>
      </c>
      <c r="AW30" s="16">
        <f t="shared" si="16"/>
        <v>0</v>
      </c>
      <c r="AX30" s="16">
        <f t="shared" si="16"/>
        <v>312160854</v>
      </c>
      <c r="AY30" s="16">
        <f t="shared" si="16"/>
        <v>1537787812</v>
      </c>
      <c r="AZ30" s="16">
        <f t="shared" si="16"/>
        <v>2126538349</v>
      </c>
      <c r="BA30" s="16">
        <f t="shared" si="16"/>
        <v>2340143033</v>
      </c>
      <c r="BB30" s="16">
        <f t="shared" si="16"/>
        <v>1426332678</v>
      </c>
      <c r="BC30" s="16">
        <f t="shared" si="16"/>
        <v>1812950021</v>
      </c>
      <c r="BD30" s="16">
        <f t="shared" si="16"/>
        <v>1474433414</v>
      </c>
      <c r="BE30" s="16">
        <f t="shared" si="16"/>
        <v>539766112</v>
      </c>
      <c r="BF30" s="16">
        <f t="shared" si="16"/>
        <v>0</v>
      </c>
      <c r="BG30" s="16">
        <f t="shared" si="16"/>
        <v>0</v>
      </c>
      <c r="BH30" s="16">
        <f t="shared" si="16"/>
        <v>0</v>
      </c>
      <c r="BI30" s="50">
        <f t="shared" si="16"/>
        <v>11570112273</v>
      </c>
      <c r="BJ30" s="38">
        <f>+BJ31</f>
        <v>1860053172</v>
      </c>
      <c r="BK30" s="38">
        <f>+BK31</f>
        <v>383707616</v>
      </c>
      <c r="BL30" s="38">
        <f>+BL31</f>
        <v>1418788405</v>
      </c>
      <c r="BM30" s="38">
        <f>+BM31</f>
        <v>0</v>
      </c>
    </row>
    <row r="31" spans="1:66" ht="15" x14ac:dyDescent="0.2">
      <c r="A31" s="47" t="s">
        <v>12</v>
      </c>
      <c r="B31" s="12">
        <v>1</v>
      </c>
      <c r="C31" s="12">
        <v>0</v>
      </c>
      <c r="D31" s="12">
        <v>2</v>
      </c>
      <c r="E31" s="12">
        <v>0</v>
      </c>
      <c r="F31" s="12"/>
      <c r="G31" s="12"/>
      <c r="H31" s="15" t="s">
        <v>19</v>
      </c>
      <c r="I31" s="11">
        <f>SUM(I32:I33)</f>
        <v>15232661466</v>
      </c>
      <c r="J31" s="11">
        <f t="shared" ref="J31:BH31" si="17">SUM(J32:J33)</f>
        <v>5674593260</v>
      </c>
      <c r="K31" s="11">
        <f t="shared" si="17"/>
        <v>312160854</v>
      </c>
      <c r="L31" s="11">
        <f t="shared" si="17"/>
        <v>1304875746</v>
      </c>
      <c r="M31" s="11">
        <f t="shared" si="17"/>
        <v>1586229157</v>
      </c>
      <c r="N31" s="11">
        <f t="shared" si="17"/>
        <v>912714658</v>
      </c>
      <c r="O31" s="11">
        <f t="shared" si="17"/>
        <v>438318296</v>
      </c>
      <c r="P31" s="11">
        <f t="shared" si="17"/>
        <v>3128187129</v>
      </c>
      <c r="Q31" s="11">
        <f t="shared" si="17"/>
        <v>-359682707</v>
      </c>
      <c r="R31" s="11">
        <f t="shared" si="17"/>
        <v>375211901</v>
      </c>
      <c r="S31" s="11">
        <f t="shared" si="17"/>
        <v>0</v>
      </c>
      <c r="T31" s="11">
        <f t="shared" si="17"/>
        <v>0</v>
      </c>
      <c r="U31" s="11">
        <f t="shared" si="17"/>
        <v>0</v>
      </c>
      <c r="V31" s="11">
        <f t="shared" si="17"/>
        <v>13372608294</v>
      </c>
      <c r="W31" s="11">
        <f t="shared" si="17"/>
        <v>2096035527</v>
      </c>
      <c r="X31" s="11">
        <f t="shared" si="17"/>
        <v>527888477</v>
      </c>
      <c r="Y31" s="11">
        <f t="shared" si="17"/>
        <v>1406460504</v>
      </c>
      <c r="Z31" s="11">
        <f t="shared" si="17"/>
        <v>1605270093</v>
      </c>
      <c r="AA31" s="11">
        <f t="shared" si="17"/>
        <v>1228459555</v>
      </c>
      <c r="AB31" s="11">
        <f t="shared" si="17"/>
        <v>1017010706</v>
      </c>
      <c r="AC31" s="11">
        <f t="shared" si="17"/>
        <v>2127624817</v>
      </c>
      <c r="AD31" s="11">
        <f t="shared" si="17"/>
        <v>1578741979</v>
      </c>
      <c r="AE31" s="11">
        <f t="shared" si="17"/>
        <v>1401409020</v>
      </c>
      <c r="AF31" s="11">
        <f t="shared" si="17"/>
        <v>0</v>
      </c>
      <c r="AG31" s="11">
        <f t="shared" si="17"/>
        <v>0</v>
      </c>
      <c r="AH31" s="11">
        <f t="shared" si="17"/>
        <v>0</v>
      </c>
      <c r="AI31" s="11">
        <f t="shared" si="17"/>
        <v>12988900678</v>
      </c>
      <c r="AJ31" s="11">
        <f t="shared" si="17"/>
        <v>0</v>
      </c>
      <c r="AK31" s="11">
        <f t="shared" si="17"/>
        <v>312160854</v>
      </c>
      <c r="AL31" s="11">
        <f t="shared" si="17"/>
        <v>1537787812</v>
      </c>
      <c r="AM31" s="11">
        <f t="shared" si="17"/>
        <v>2126538349</v>
      </c>
      <c r="AN31" s="11">
        <f t="shared" si="17"/>
        <v>2340143033</v>
      </c>
      <c r="AO31" s="11">
        <f t="shared" si="17"/>
        <v>1426332678</v>
      </c>
      <c r="AP31" s="11">
        <f t="shared" si="17"/>
        <v>1812950021</v>
      </c>
      <c r="AQ31" s="11">
        <f t="shared" si="17"/>
        <v>1474433414</v>
      </c>
      <c r="AR31" s="11">
        <f t="shared" si="17"/>
        <v>539766112</v>
      </c>
      <c r="AS31" s="11">
        <f t="shared" si="17"/>
        <v>0</v>
      </c>
      <c r="AT31" s="11">
        <f t="shared" si="17"/>
        <v>0</v>
      </c>
      <c r="AU31" s="11">
        <f t="shared" si="17"/>
        <v>0</v>
      </c>
      <c r="AV31" s="11">
        <f t="shared" si="17"/>
        <v>11570112273</v>
      </c>
      <c r="AW31" s="11">
        <f t="shared" si="17"/>
        <v>0</v>
      </c>
      <c r="AX31" s="11">
        <f t="shared" si="17"/>
        <v>312160854</v>
      </c>
      <c r="AY31" s="11">
        <f t="shared" si="17"/>
        <v>1537787812</v>
      </c>
      <c r="AZ31" s="11">
        <f t="shared" si="17"/>
        <v>2126538349</v>
      </c>
      <c r="BA31" s="11">
        <f t="shared" si="17"/>
        <v>2340143033</v>
      </c>
      <c r="BB31" s="11">
        <f t="shared" si="17"/>
        <v>1426332678</v>
      </c>
      <c r="BC31" s="11">
        <f t="shared" si="17"/>
        <v>1812950021</v>
      </c>
      <c r="BD31" s="11">
        <f t="shared" si="17"/>
        <v>1474433414</v>
      </c>
      <c r="BE31" s="11">
        <f t="shared" si="17"/>
        <v>539766112</v>
      </c>
      <c r="BF31" s="11">
        <f t="shared" si="17"/>
        <v>0</v>
      </c>
      <c r="BG31" s="11">
        <f t="shared" si="17"/>
        <v>0</v>
      </c>
      <c r="BH31" s="11">
        <f t="shared" si="17"/>
        <v>0</v>
      </c>
      <c r="BI31" s="48">
        <f>SUM(BI32:BI33)</f>
        <v>11570112273</v>
      </c>
      <c r="BJ31" s="36">
        <f>SUM(BJ32:BJ33)</f>
        <v>1860053172</v>
      </c>
      <c r="BK31" s="36">
        <f t="shared" ref="BK31:BM31" si="18">SUM(BK32:BK33)</f>
        <v>383707616</v>
      </c>
      <c r="BL31" s="36">
        <f t="shared" si="18"/>
        <v>1418788405</v>
      </c>
      <c r="BM31" s="36">
        <f t="shared" si="18"/>
        <v>0</v>
      </c>
    </row>
    <row r="32" spans="1:66" x14ac:dyDescent="0.2">
      <c r="A32" s="83" t="s">
        <v>12</v>
      </c>
      <c r="B32" s="84">
        <v>1</v>
      </c>
      <c r="C32" s="84">
        <v>0</v>
      </c>
      <c r="D32" s="84">
        <v>2</v>
      </c>
      <c r="E32" s="84">
        <v>14</v>
      </c>
      <c r="F32" s="84">
        <v>0</v>
      </c>
      <c r="G32" s="84">
        <v>10</v>
      </c>
      <c r="H32" s="13" t="s">
        <v>192</v>
      </c>
      <c r="I32" s="79">
        <v>654000000</v>
      </c>
      <c r="J32" s="21"/>
      <c r="K32" s="21"/>
      <c r="L32" s="21"/>
      <c r="M32" s="21"/>
      <c r="N32" s="21"/>
      <c r="O32" s="86">
        <v>435000000</v>
      </c>
      <c r="P32" s="79">
        <v>5090000</v>
      </c>
      <c r="Q32" s="79">
        <v>0</v>
      </c>
      <c r="R32" s="79">
        <v>0</v>
      </c>
      <c r="S32" s="21"/>
      <c r="T32" s="21"/>
      <c r="U32" s="21"/>
      <c r="V32" s="14">
        <f>SUM(J32:U32)</f>
        <v>440090000</v>
      </c>
      <c r="W32" s="88"/>
      <c r="X32" s="86"/>
      <c r="Y32" s="86"/>
      <c r="Z32" s="86"/>
      <c r="AA32" s="87"/>
      <c r="AB32" s="86">
        <v>0</v>
      </c>
      <c r="AC32" s="79">
        <v>304527688</v>
      </c>
      <c r="AD32" s="79">
        <v>59989382</v>
      </c>
      <c r="AE32" s="79">
        <v>6240792</v>
      </c>
      <c r="AF32" s="14"/>
      <c r="AG32" s="14"/>
      <c r="AH32" s="14"/>
      <c r="AI32" s="14">
        <f>SUM(W32:AH32)</f>
        <v>370757862</v>
      </c>
      <c r="AJ32" s="14"/>
      <c r="AK32" s="86"/>
      <c r="AL32" s="86"/>
      <c r="AM32" s="86"/>
      <c r="AN32" s="87"/>
      <c r="AO32" s="86">
        <v>0</v>
      </c>
      <c r="AP32" s="79">
        <v>0</v>
      </c>
      <c r="AQ32" s="79">
        <v>25328054</v>
      </c>
      <c r="AR32" s="79">
        <v>104702331</v>
      </c>
      <c r="AS32" s="14"/>
      <c r="AT32" s="14"/>
      <c r="AU32" s="14"/>
      <c r="AV32" s="14">
        <f>SUM(AJ32:AU32)</f>
        <v>130030385</v>
      </c>
      <c r="AW32" s="14"/>
      <c r="AX32" s="86"/>
      <c r="AY32" s="86"/>
      <c r="AZ32" s="86"/>
      <c r="BA32" s="87"/>
      <c r="BB32" s="86">
        <v>0</v>
      </c>
      <c r="BC32" s="79">
        <v>0</v>
      </c>
      <c r="BD32" s="79">
        <v>25328054</v>
      </c>
      <c r="BE32" s="79">
        <v>104702331</v>
      </c>
      <c r="BF32" s="14"/>
      <c r="BG32" s="14"/>
      <c r="BH32" s="14"/>
      <c r="BI32" s="49">
        <f>SUM(AW32:BH32)</f>
        <v>130030385</v>
      </c>
      <c r="BJ32" s="37">
        <f>+I32-V32</f>
        <v>213910000</v>
      </c>
      <c r="BK32" s="37">
        <f>+V32-AI32</f>
        <v>69332138</v>
      </c>
      <c r="BL32" s="37">
        <f>+AI32-AV32</f>
        <v>240727477</v>
      </c>
      <c r="BM32" s="37">
        <f>+AV32-BI32</f>
        <v>0</v>
      </c>
    </row>
    <row r="33" spans="1:65" x14ac:dyDescent="0.2">
      <c r="A33" s="83" t="s">
        <v>12</v>
      </c>
      <c r="B33" s="84">
        <v>1</v>
      </c>
      <c r="C33" s="84">
        <v>0</v>
      </c>
      <c r="D33" s="84">
        <v>2</v>
      </c>
      <c r="E33" s="84">
        <v>16</v>
      </c>
      <c r="F33" s="84">
        <v>0</v>
      </c>
      <c r="G33" s="84">
        <v>10</v>
      </c>
      <c r="H33" s="17" t="s">
        <v>39</v>
      </c>
      <c r="I33" s="79">
        <v>14578661466</v>
      </c>
      <c r="J33" s="88">
        <v>5674593260</v>
      </c>
      <c r="K33" s="86">
        <v>312160854</v>
      </c>
      <c r="L33" s="86">
        <v>1304875746</v>
      </c>
      <c r="M33" s="86">
        <v>1586229157</v>
      </c>
      <c r="N33" s="87">
        <v>912714658</v>
      </c>
      <c r="O33" s="86">
        <v>3318296</v>
      </c>
      <c r="P33" s="79">
        <v>3123097129</v>
      </c>
      <c r="Q33" s="79">
        <v>-359682707</v>
      </c>
      <c r="R33" s="79">
        <v>375211901</v>
      </c>
      <c r="S33" s="14"/>
      <c r="T33" s="14"/>
      <c r="U33" s="14"/>
      <c r="V33" s="14">
        <f>SUM(J33:U33)</f>
        <v>12932518294</v>
      </c>
      <c r="W33" s="88">
        <v>2096035527</v>
      </c>
      <c r="X33" s="86">
        <v>527888477</v>
      </c>
      <c r="Y33" s="86">
        <v>1406460504</v>
      </c>
      <c r="Z33" s="86">
        <v>1605270093</v>
      </c>
      <c r="AA33" s="87">
        <v>1228459555</v>
      </c>
      <c r="AB33" s="86">
        <v>1017010706</v>
      </c>
      <c r="AC33" s="79">
        <v>1823097129</v>
      </c>
      <c r="AD33" s="79">
        <v>1518752597</v>
      </c>
      <c r="AE33" s="79">
        <v>1395168228</v>
      </c>
      <c r="AF33" s="14"/>
      <c r="AG33" s="14"/>
      <c r="AH33" s="14"/>
      <c r="AI33" s="14">
        <f>SUM(W33:AH33)</f>
        <v>12618142816</v>
      </c>
      <c r="AJ33" s="14">
        <v>0</v>
      </c>
      <c r="AK33" s="86">
        <v>312160854</v>
      </c>
      <c r="AL33" s="86">
        <v>1537787812</v>
      </c>
      <c r="AM33" s="86">
        <v>2126538349</v>
      </c>
      <c r="AN33" s="87">
        <v>2340143033</v>
      </c>
      <c r="AO33" s="86">
        <v>1426332678</v>
      </c>
      <c r="AP33" s="79">
        <v>1812950021</v>
      </c>
      <c r="AQ33" s="79">
        <v>1449105360</v>
      </c>
      <c r="AR33" s="79">
        <v>435063781</v>
      </c>
      <c r="AS33" s="14"/>
      <c r="AT33" s="14"/>
      <c r="AU33" s="14"/>
      <c r="AV33" s="14">
        <f>SUM(AJ33:AU33)</f>
        <v>11440081888</v>
      </c>
      <c r="AW33" s="14">
        <v>0</v>
      </c>
      <c r="AX33" s="86">
        <v>312160854</v>
      </c>
      <c r="AY33" s="86">
        <v>1537787812</v>
      </c>
      <c r="AZ33" s="86">
        <v>2126538349</v>
      </c>
      <c r="BA33" s="87">
        <v>2340143033</v>
      </c>
      <c r="BB33" s="86">
        <v>1426332678</v>
      </c>
      <c r="BC33" s="79">
        <v>1812950021</v>
      </c>
      <c r="BD33" s="79">
        <v>1449105360</v>
      </c>
      <c r="BE33" s="79">
        <v>435063781</v>
      </c>
      <c r="BF33" s="14"/>
      <c r="BG33" s="14"/>
      <c r="BH33" s="14"/>
      <c r="BI33" s="49">
        <f>SUM(AW33:BH33)</f>
        <v>11440081888</v>
      </c>
      <c r="BJ33" s="37">
        <f>+I33-V33</f>
        <v>1646143172</v>
      </c>
      <c r="BK33" s="37">
        <f>+V33-AI33</f>
        <v>314375478</v>
      </c>
      <c r="BL33" s="37">
        <f>+AI33-AV33</f>
        <v>1178060928</v>
      </c>
      <c r="BM33" s="37">
        <f>+AV33-BI33</f>
        <v>0</v>
      </c>
    </row>
    <row r="34" spans="1:65" ht="30" x14ac:dyDescent="0.2">
      <c r="A34" s="47" t="s">
        <v>12</v>
      </c>
      <c r="B34" s="12">
        <v>1</v>
      </c>
      <c r="C34" s="12">
        <v>0</v>
      </c>
      <c r="D34" s="12">
        <v>5</v>
      </c>
      <c r="E34" s="12"/>
      <c r="F34" s="12"/>
      <c r="G34" s="12"/>
      <c r="H34" s="15" t="s">
        <v>40</v>
      </c>
      <c r="I34" s="11">
        <f>+I35+I39</f>
        <v>7823140386</v>
      </c>
      <c r="J34" s="11">
        <f t="shared" ref="J34:BI34" si="19">+J35+J39</f>
        <v>0</v>
      </c>
      <c r="K34" s="11">
        <f t="shared" si="19"/>
        <v>339248371</v>
      </c>
      <c r="L34" s="11">
        <f t="shared" si="19"/>
        <v>386052879</v>
      </c>
      <c r="M34" s="11">
        <f t="shared" si="19"/>
        <v>383038121</v>
      </c>
      <c r="N34" s="11">
        <f t="shared" si="19"/>
        <v>383916164</v>
      </c>
      <c r="O34" s="11">
        <f t="shared" si="19"/>
        <v>398345486</v>
      </c>
      <c r="P34" s="11">
        <f t="shared" si="19"/>
        <v>751930038</v>
      </c>
      <c r="Q34" s="11">
        <f t="shared" si="19"/>
        <v>473273539</v>
      </c>
      <c r="R34" s="11">
        <f t="shared" si="19"/>
        <v>372745158</v>
      </c>
      <c r="S34" s="11">
        <f t="shared" si="19"/>
        <v>0</v>
      </c>
      <c r="T34" s="11">
        <f t="shared" si="19"/>
        <v>0</v>
      </c>
      <c r="U34" s="11">
        <f t="shared" si="19"/>
        <v>0</v>
      </c>
      <c r="V34" s="11">
        <f t="shared" si="19"/>
        <v>3488549756</v>
      </c>
      <c r="W34" s="11">
        <f t="shared" si="19"/>
        <v>0</v>
      </c>
      <c r="X34" s="11">
        <f t="shared" si="19"/>
        <v>339248371</v>
      </c>
      <c r="Y34" s="11">
        <f t="shared" si="19"/>
        <v>386052879</v>
      </c>
      <c r="Z34" s="11">
        <f t="shared" si="19"/>
        <v>383038121</v>
      </c>
      <c r="AA34" s="11">
        <f t="shared" si="19"/>
        <v>383916164</v>
      </c>
      <c r="AB34" s="11">
        <f t="shared" si="19"/>
        <v>398345486</v>
      </c>
      <c r="AC34" s="11">
        <f t="shared" si="19"/>
        <v>751930038</v>
      </c>
      <c r="AD34" s="11">
        <f t="shared" si="19"/>
        <v>473273539</v>
      </c>
      <c r="AE34" s="11">
        <f t="shared" si="19"/>
        <v>372745158</v>
      </c>
      <c r="AF34" s="11">
        <f t="shared" si="19"/>
        <v>0</v>
      </c>
      <c r="AG34" s="11">
        <f t="shared" si="19"/>
        <v>0</v>
      </c>
      <c r="AH34" s="11">
        <f t="shared" si="19"/>
        <v>0</v>
      </c>
      <c r="AI34" s="11">
        <f t="shared" si="19"/>
        <v>3488549756</v>
      </c>
      <c r="AJ34" s="11">
        <f t="shared" si="19"/>
        <v>0</v>
      </c>
      <c r="AK34" s="11">
        <f t="shared" si="19"/>
        <v>339248371</v>
      </c>
      <c r="AL34" s="11">
        <f t="shared" si="19"/>
        <v>385783753</v>
      </c>
      <c r="AM34" s="11">
        <f t="shared" si="19"/>
        <v>383307247</v>
      </c>
      <c r="AN34" s="11">
        <f t="shared" si="19"/>
        <v>383916164</v>
      </c>
      <c r="AO34" s="11">
        <f t="shared" si="19"/>
        <v>398345486</v>
      </c>
      <c r="AP34" s="11">
        <f t="shared" si="19"/>
        <v>751930038</v>
      </c>
      <c r="AQ34" s="11">
        <f t="shared" si="19"/>
        <v>473273539</v>
      </c>
      <c r="AR34" s="11">
        <f t="shared" si="19"/>
        <v>372745158</v>
      </c>
      <c r="AS34" s="11">
        <f t="shared" si="19"/>
        <v>0</v>
      </c>
      <c r="AT34" s="11">
        <f t="shared" si="19"/>
        <v>0</v>
      </c>
      <c r="AU34" s="11">
        <f t="shared" si="19"/>
        <v>0</v>
      </c>
      <c r="AV34" s="11">
        <f t="shared" si="19"/>
        <v>3488549756</v>
      </c>
      <c r="AW34" s="11">
        <f t="shared" si="19"/>
        <v>0</v>
      </c>
      <c r="AX34" s="11">
        <f t="shared" si="19"/>
        <v>339248371</v>
      </c>
      <c r="AY34" s="11">
        <f t="shared" si="19"/>
        <v>385783753</v>
      </c>
      <c r="AZ34" s="11">
        <f t="shared" si="19"/>
        <v>383307247</v>
      </c>
      <c r="BA34" s="11">
        <f t="shared" si="19"/>
        <v>383916164</v>
      </c>
      <c r="BB34" s="11">
        <f t="shared" si="19"/>
        <v>398345486</v>
      </c>
      <c r="BC34" s="11">
        <f t="shared" si="19"/>
        <v>751930038</v>
      </c>
      <c r="BD34" s="11">
        <f t="shared" si="19"/>
        <v>473273539</v>
      </c>
      <c r="BE34" s="11">
        <f t="shared" si="19"/>
        <v>372745158</v>
      </c>
      <c r="BF34" s="11">
        <f t="shared" si="19"/>
        <v>0</v>
      </c>
      <c r="BG34" s="11">
        <f t="shared" si="19"/>
        <v>0</v>
      </c>
      <c r="BH34" s="11">
        <f t="shared" si="19"/>
        <v>0</v>
      </c>
      <c r="BI34" s="48">
        <f t="shared" si="19"/>
        <v>3488549756</v>
      </c>
      <c r="BJ34" s="36">
        <f>+BJ35+BJ39</f>
        <v>4334590630</v>
      </c>
      <c r="BK34" s="36">
        <f>+BK35+BK39</f>
        <v>0</v>
      </c>
      <c r="BL34" s="36">
        <f>+BL35+BL39</f>
        <v>0</v>
      </c>
      <c r="BM34" s="36">
        <f>+BM35+BM39</f>
        <v>0</v>
      </c>
    </row>
    <row r="35" spans="1:65" ht="15" x14ac:dyDescent="0.2">
      <c r="A35" s="47" t="s">
        <v>12</v>
      </c>
      <c r="B35" s="12">
        <v>1</v>
      </c>
      <c r="C35" s="12">
        <v>0</v>
      </c>
      <c r="D35" s="12">
        <v>5</v>
      </c>
      <c r="E35" s="12">
        <v>1</v>
      </c>
      <c r="F35" s="12"/>
      <c r="G35" s="12"/>
      <c r="H35" s="15" t="s">
        <v>41</v>
      </c>
      <c r="I35" s="11">
        <f>SUM(I36:I38)</f>
        <v>3847856619</v>
      </c>
      <c r="J35" s="11">
        <f t="shared" ref="J35:BI35" si="20">SUM(J36:J38)</f>
        <v>0</v>
      </c>
      <c r="K35" s="11">
        <f t="shared" si="20"/>
        <v>197962288</v>
      </c>
      <c r="L35" s="11">
        <f t="shared" si="20"/>
        <v>193959021</v>
      </c>
      <c r="M35" s="11">
        <f t="shared" si="20"/>
        <v>193883159</v>
      </c>
      <c r="N35" s="11">
        <f t="shared" si="20"/>
        <v>195094040</v>
      </c>
      <c r="O35" s="11">
        <f t="shared" si="20"/>
        <v>202149229</v>
      </c>
      <c r="P35" s="11">
        <f t="shared" si="20"/>
        <v>189525099</v>
      </c>
      <c r="Q35" s="11">
        <f t="shared" si="20"/>
        <v>213938912</v>
      </c>
      <c r="R35" s="11">
        <f t="shared" si="20"/>
        <v>189664872</v>
      </c>
      <c r="S35" s="11">
        <f t="shared" si="20"/>
        <v>0</v>
      </c>
      <c r="T35" s="11">
        <f t="shared" si="20"/>
        <v>0</v>
      </c>
      <c r="U35" s="11">
        <f t="shared" si="20"/>
        <v>0</v>
      </c>
      <c r="V35" s="11">
        <f t="shared" si="20"/>
        <v>1576176620</v>
      </c>
      <c r="W35" s="11">
        <f t="shared" si="20"/>
        <v>0</v>
      </c>
      <c r="X35" s="11">
        <f t="shared" si="20"/>
        <v>197962288</v>
      </c>
      <c r="Y35" s="11">
        <f t="shared" si="20"/>
        <v>193959021</v>
      </c>
      <c r="Z35" s="11">
        <f t="shared" si="20"/>
        <v>193883159</v>
      </c>
      <c r="AA35" s="11">
        <f t="shared" si="20"/>
        <v>195094040</v>
      </c>
      <c r="AB35" s="11">
        <f t="shared" si="20"/>
        <v>202149229</v>
      </c>
      <c r="AC35" s="11">
        <f t="shared" si="20"/>
        <v>189525099</v>
      </c>
      <c r="AD35" s="11">
        <f t="shared" si="20"/>
        <v>213938912</v>
      </c>
      <c r="AE35" s="11">
        <f t="shared" si="20"/>
        <v>189664872</v>
      </c>
      <c r="AF35" s="11">
        <f t="shared" si="20"/>
        <v>0</v>
      </c>
      <c r="AG35" s="11">
        <f t="shared" si="20"/>
        <v>0</v>
      </c>
      <c r="AH35" s="11">
        <f t="shared" si="20"/>
        <v>0</v>
      </c>
      <c r="AI35" s="11">
        <f t="shared" si="20"/>
        <v>1576176620</v>
      </c>
      <c r="AJ35" s="11">
        <f t="shared" si="20"/>
        <v>0</v>
      </c>
      <c r="AK35" s="11">
        <f t="shared" si="20"/>
        <v>197962288</v>
      </c>
      <c r="AL35" s="11">
        <f t="shared" si="20"/>
        <v>193689895</v>
      </c>
      <c r="AM35" s="11">
        <f t="shared" si="20"/>
        <v>194152285</v>
      </c>
      <c r="AN35" s="11">
        <f t="shared" si="20"/>
        <v>195094040</v>
      </c>
      <c r="AO35" s="11">
        <f t="shared" si="20"/>
        <v>202149229</v>
      </c>
      <c r="AP35" s="11">
        <f t="shared" si="20"/>
        <v>189525099</v>
      </c>
      <c r="AQ35" s="11">
        <f t="shared" si="20"/>
        <v>213938912</v>
      </c>
      <c r="AR35" s="11">
        <f t="shared" si="20"/>
        <v>189664872</v>
      </c>
      <c r="AS35" s="11">
        <f t="shared" si="20"/>
        <v>0</v>
      </c>
      <c r="AT35" s="11">
        <f t="shared" si="20"/>
        <v>0</v>
      </c>
      <c r="AU35" s="11">
        <f t="shared" si="20"/>
        <v>0</v>
      </c>
      <c r="AV35" s="11">
        <f t="shared" si="20"/>
        <v>1576176620</v>
      </c>
      <c r="AW35" s="11">
        <f t="shared" si="20"/>
        <v>0</v>
      </c>
      <c r="AX35" s="11">
        <f t="shared" si="20"/>
        <v>197962288</v>
      </c>
      <c r="AY35" s="11">
        <f t="shared" si="20"/>
        <v>193689895</v>
      </c>
      <c r="AZ35" s="11">
        <f t="shared" si="20"/>
        <v>194152285</v>
      </c>
      <c r="BA35" s="11">
        <f t="shared" si="20"/>
        <v>195094040</v>
      </c>
      <c r="BB35" s="11">
        <f t="shared" si="20"/>
        <v>202149229</v>
      </c>
      <c r="BC35" s="11">
        <f t="shared" si="20"/>
        <v>189525099</v>
      </c>
      <c r="BD35" s="11">
        <f t="shared" si="20"/>
        <v>213938912</v>
      </c>
      <c r="BE35" s="11">
        <f t="shared" si="20"/>
        <v>189664872</v>
      </c>
      <c r="BF35" s="11">
        <f t="shared" si="20"/>
        <v>0</v>
      </c>
      <c r="BG35" s="11">
        <f t="shared" si="20"/>
        <v>0</v>
      </c>
      <c r="BH35" s="11">
        <f t="shared" si="20"/>
        <v>0</v>
      </c>
      <c r="BI35" s="48">
        <f t="shared" si="20"/>
        <v>1576176620</v>
      </c>
      <c r="BJ35" s="36">
        <f>SUM(BJ36:BJ38)</f>
        <v>2271679999</v>
      </c>
      <c r="BK35" s="36">
        <f>SUM(BK36:BK38)</f>
        <v>0</v>
      </c>
      <c r="BL35" s="36">
        <f>SUM(BL36:BL38)</f>
        <v>0</v>
      </c>
      <c r="BM35" s="36">
        <f>SUM(BM36:BM38)</f>
        <v>0</v>
      </c>
    </row>
    <row r="36" spans="1:65" x14ac:dyDescent="0.2">
      <c r="A36" s="47" t="s">
        <v>12</v>
      </c>
      <c r="B36" s="12">
        <v>1</v>
      </c>
      <c r="C36" s="12">
        <v>0</v>
      </c>
      <c r="D36" s="12">
        <v>5</v>
      </c>
      <c r="E36" s="12">
        <v>1</v>
      </c>
      <c r="F36" s="12">
        <v>1</v>
      </c>
      <c r="G36" s="12">
        <v>10</v>
      </c>
      <c r="H36" s="13" t="s">
        <v>42</v>
      </c>
      <c r="I36" s="79">
        <v>775949939</v>
      </c>
      <c r="J36" s="14">
        <v>0</v>
      </c>
      <c r="K36" s="86">
        <v>21746800</v>
      </c>
      <c r="L36" s="86">
        <v>42920360</v>
      </c>
      <c r="M36" s="86">
        <v>43045200</v>
      </c>
      <c r="N36" s="87">
        <v>43146500</v>
      </c>
      <c r="O36" s="86">
        <v>44529500</v>
      </c>
      <c r="P36" s="79">
        <v>41641700</v>
      </c>
      <c r="Q36" s="79">
        <v>68987000</v>
      </c>
      <c r="R36" s="79">
        <v>42031600</v>
      </c>
      <c r="S36" s="14"/>
      <c r="T36" s="14"/>
      <c r="U36" s="14"/>
      <c r="V36" s="14">
        <f>SUM(J36:U36)</f>
        <v>348048660</v>
      </c>
      <c r="W36" s="14">
        <v>0</v>
      </c>
      <c r="X36" s="86">
        <v>21746800</v>
      </c>
      <c r="Y36" s="86">
        <v>42920360</v>
      </c>
      <c r="Z36" s="86">
        <v>43045200</v>
      </c>
      <c r="AA36" s="87">
        <v>43146500</v>
      </c>
      <c r="AB36" s="86">
        <v>44529500</v>
      </c>
      <c r="AC36" s="79">
        <v>41641700</v>
      </c>
      <c r="AD36" s="79">
        <v>68987000</v>
      </c>
      <c r="AE36" s="79">
        <v>42031600</v>
      </c>
      <c r="AF36" s="14"/>
      <c r="AG36" s="14"/>
      <c r="AH36" s="14"/>
      <c r="AI36" s="14">
        <f>SUM(W36:AH36)</f>
        <v>348048660</v>
      </c>
      <c r="AJ36" s="14">
        <v>0</v>
      </c>
      <c r="AK36" s="86">
        <v>21746800</v>
      </c>
      <c r="AL36" s="86">
        <v>42920360</v>
      </c>
      <c r="AM36" s="86">
        <v>43045200</v>
      </c>
      <c r="AN36" s="87">
        <v>43146500</v>
      </c>
      <c r="AO36" s="86">
        <v>44529500</v>
      </c>
      <c r="AP36" s="79">
        <v>41641700</v>
      </c>
      <c r="AQ36" s="79">
        <v>68987000</v>
      </c>
      <c r="AR36" s="79">
        <v>42031600</v>
      </c>
      <c r="AS36" s="14"/>
      <c r="AT36" s="14"/>
      <c r="AU36" s="14"/>
      <c r="AV36" s="14">
        <f>SUM(AJ36:AU36)</f>
        <v>348048660</v>
      </c>
      <c r="AW36" s="14">
        <v>0</v>
      </c>
      <c r="AX36" s="86">
        <v>21746800</v>
      </c>
      <c r="AY36" s="86">
        <v>42920360</v>
      </c>
      <c r="AZ36" s="86">
        <v>43045200</v>
      </c>
      <c r="BA36" s="87">
        <v>43146500</v>
      </c>
      <c r="BB36" s="86">
        <v>44529500</v>
      </c>
      <c r="BC36" s="79">
        <v>41641700</v>
      </c>
      <c r="BD36" s="79">
        <v>68987000</v>
      </c>
      <c r="BE36" s="79">
        <v>42031600</v>
      </c>
      <c r="BF36" s="14"/>
      <c r="BG36" s="14"/>
      <c r="BH36" s="14"/>
      <c r="BI36" s="49">
        <f>SUM(AW36:BH36)</f>
        <v>348048660</v>
      </c>
      <c r="BJ36" s="37">
        <f>+I36-V36</f>
        <v>427901279</v>
      </c>
      <c r="BK36" s="37">
        <f>+V36-AI36</f>
        <v>0</v>
      </c>
      <c r="BL36" s="37">
        <f>+AI36-AV36</f>
        <v>0</v>
      </c>
      <c r="BM36" s="37">
        <f>+AV36-BI36</f>
        <v>0</v>
      </c>
    </row>
    <row r="37" spans="1:65" x14ac:dyDescent="0.2">
      <c r="A37" s="47" t="s">
        <v>12</v>
      </c>
      <c r="B37" s="12">
        <v>1</v>
      </c>
      <c r="C37" s="12">
        <v>0</v>
      </c>
      <c r="D37" s="12">
        <v>5</v>
      </c>
      <c r="E37" s="12">
        <v>1</v>
      </c>
      <c r="F37" s="12">
        <v>3</v>
      </c>
      <c r="G37" s="12">
        <v>10</v>
      </c>
      <c r="H37" s="13" t="s">
        <v>43</v>
      </c>
      <c r="I37" s="79">
        <v>1590872202</v>
      </c>
      <c r="J37" s="14">
        <v>0</v>
      </c>
      <c r="K37" s="86">
        <v>78215806</v>
      </c>
      <c r="L37" s="86">
        <v>68161506</v>
      </c>
      <c r="M37" s="86">
        <v>67802478</v>
      </c>
      <c r="N37" s="87">
        <v>69168567</v>
      </c>
      <c r="O37" s="86">
        <v>71882340</v>
      </c>
      <c r="P37" s="79">
        <v>67737239</v>
      </c>
      <c r="Q37" s="79">
        <v>65262596</v>
      </c>
      <c r="R37" s="79">
        <v>67993886</v>
      </c>
      <c r="S37" s="14"/>
      <c r="T37" s="14"/>
      <c r="U37" s="14"/>
      <c r="V37" s="14">
        <f>SUM(J37:U37)</f>
        <v>556224418</v>
      </c>
      <c r="W37" s="14">
        <v>0</v>
      </c>
      <c r="X37" s="86">
        <v>78215806</v>
      </c>
      <c r="Y37" s="86">
        <v>68161506</v>
      </c>
      <c r="Z37" s="86">
        <v>67802478</v>
      </c>
      <c r="AA37" s="87">
        <v>69168567</v>
      </c>
      <c r="AB37" s="86">
        <v>71882340</v>
      </c>
      <c r="AC37" s="79">
        <v>67737239</v>
      </c>
      <c r="AD37" s="79">
        <v>65262596</v>
      </c>
      <c r="AE37" s="79">
        <v>67993886</v>
      </c>
      <c r="AF37" s="14"/>
      <c r="AG37" s="14"/>
      <c r="AH37" s="14"/>
      <c r="AI37" s="14">
        <f>SUM(W37:AH37)</f>
        <v>556224418</v>
      </c>
      <c r="AJ37" s="14">
        <v>0</v>
      </c>
      <c r="AK37" s="86">
        <v>78215806</v>
      </c>
      <c r="AL37" s="86">
        <v>67892380</v>
      </c>
      <c r="AM37" s="86">
        <v>68071604</v>
      </c>
      <c r="AN37" s="87">
        <v>69168567</v>
      </c>
      <c r="AO37" s="86">
        <v>71882340</v>
      </c>
      <c r="AP37" s="79">
        <v>67737239</v>
      </c>
      <c r="AQ37" s="79">
        <v>65262596</v>
      </c>
      <c r="AR37" s="79">
        <v>67993886</v>
      </c>
      <c r="AS37" s="14"/>
      <c r="AT37" s="14"/>
      <c r="AU37" s="14"/>
      <c r="AV37" s="14">
        <f>SUM(AJ37:AU37)</f>
        <v>556224418</v>
      </c>
      <c r="AW37" s="14">
        <v>0</v>
      </c>
      <c r="AX37" s="86">
        <v>78215806</v>
      </c>
      <c r="AY37" s="86">
        <v>67892380</v>
      </c>
      <c r="AZ37" s="86">
        <v>68071604</v>
      </c>
      <c r="BA37" s="87">
        <v>69168567</v>
      </c>
      <c r="BB37" s="86">
        <v>71882340</v>
      </c>
      <c r="BC37" s="79">
        <v>67737239</v>
      </c>
      <c r="BD37" s="79">
        <v>65262596</v>
      </c>
      <c r="BE37" s="79">
        <v>67993886</v>
      </c>
      <c r="BF37" s="14"/>
      <c r="BG37" s="14"/>
      <c r="BH37" s="14"/>
      <c r="BI37" s="49">
        <f>SUM(AW37:BH37)</f>
        <v>556224418</v>
      </c>
      <c r="BJ37" s="37">
        <f>+I37-V37</f>
        <v>1034647784</v>
      </c>
      <c r="BK37" s="37">
        <f>+V37-AI37</f>
        <v>0</v>
      </c>
      <c r="BL37" s="37">
        <f>+AI37-AV37</f>
        <v>0</v>
      </c>
      <c r="BM37" s="37">
        <f>+AV37-BI37</f>
        <v>0</v>
      </c>
    </row>
    <row r="38" spans="1:65" x14ac:dyDescent="0.2">
      <c r="A38" s="47" t="s">
        <v>12</v>
      </c>
      <c r="B38" s="12">
        <v>1</v>
      </c>
      <c r="C38" s="12">
        <v>0</v>
      </c>
      <c r="D38" s="12">
        <v>5</v>
      </c>
      <c r="E38" s="12">
        <v>1</v>
      </c>
      <c r="F38" s="12">
        <v>4</v>
      </c>
      <c r="G38" s="12">
        <v>10</v>
      </c>
      <c r="H38" s="13" t="s">
        <v>44</v>
      </c>
      <c r="I38" s="79">
        <v>1481034478</v>
      </c>
      <c r="J38" s="14">
        <v>0</v>
      </c>
      <c r="K38" s="86">
        <v>97999682</v>
      </c>
      <c r="L38" s="86">
        <v>82877155</v>
      </c>
      <c r="M38" s="86">
        <v>83035481</v>
      </c>
      <c r="N38" s="87">
        <v>82778973</v>
      </c>
      <c r="O38" s="86">
        <v>85737389</v>
      </c>
      <c r="P38" s="79">
        <v>80146160</v>
      </c>
      <c r="Q38" s="79">
        <v>79689316</v>
      </c>
      <c r="R38" s="79">
        <v>79639386</v>
      </c>
      <c r="S38" s="14"/>
      <c r="T38" s="14"/>
      <c r="U38" s="14"/>
      <c r="V38" s="14">
        <f>SUM(J38:U38)</f>
        <v>671903542</v>
      </c>
      <c r="W38" s="14">
        <v>0</v>
      </c>
      <c r="X38" s="86">
        <v>97999682</v>
      </c>
      <c r="Y38" s="86">
        <v>82877155</v>
      </c>
      <c r="Z38" s="86">
        <v>83035481</v>
      </c>
      <c r="AA38" s="87">
        <v>82778973</v>
      </c>
      <c r="AB38" s="86">
        <v>85737389</v>
      </c>
      <c r="AC38" s="79">
        <v>80146160</v>
      </c>
      <c r="AD38" s="79">
        <v>79689316</v>
      </c>
      <c r="AE38" s="79">
        <v>79639386</v>
      </c>
      <c r="AF38" s="14"/>
      <c r="AG38" s="14"/>
      <c r="AH38" s="14"/>
      <c r="AI38" s="14">
        <f>SUM(W38:AH38)</f>
        <v>671903542</v>
      </c>
      <c r="AJ38" s="14">
        <v>0</v>
      </c>
      <c r="AK38" s="86">
        <v>97999682</v>
      </c>
      <c r="AL38" s="86">
        <v>82877155</v>
      </c>
      <c r="AM38" s="86">
        <v>83035481</v>
      </c>
      <c r="AN38" s="87">
        <v>82778973</v>
      </c>
      <c r="AO38" s="86">
        <v>85737389</v>
      </c>
      <c r="AP38" s="79">
        <v>80146160</v>
      </c>
      <c r="AQ38" s="79">
        <v>79689316</v>
      </c>
      <c r="AR38" s="79">
        <v>79639386</v>
      </c>
      <c r="AS38" s="14"/>
      <c r="AT38" s="14"/>
      <c r="AU38" s="14"/>
      <c r="AV38" s="14">
        <f>SUM(AJ38:AU38)</f>
        <v>671903542</v>
      </c>
      <c r="AW38" s="14">
        <v>0</v>
      </c>
      <c r="AX38" s="86">
        <v>97999682</v>
      </c>
      <c r="AY38" s="86">
        <v>82877155</v>
      </c>
      <c r="AZ38" s="86">
        <v>83035481</v>
      </c>
      <c r="BA38" s="87">
        <v>82778973</v>
      </c>
      <c r="BB38" s="86">
        <v>85737389</v>
      </c>
      <c r="BC38" s="79">
        <v>80146160</v>
      </c>
      <c r="BD38" s="79">
        <v>79689316</v>
      </c>
      <c r="BE38" s="79">
        <v>79639386</v>
      </c>
      <c r="BF38" s="14"/>
      <c r="BG38" s="14"/>
      <c r="BH38" s="14"/>
      <c r="BI38" s="49">
        <f>SUM(AW38:BH38)</f>
        <v>671903542</v>
      </c>
      <c r="BJ38" s="37">
        <f>+I38-V38</f>
        <v>809130936</v>
      </c>
      <c r="BK38" s="37">
        <f>+V38-AI38</f>
        <v>0</v>
      </c>
      <c r="BL38" s="37">
        <f>+AI38-AV38</f>
        <v>0</v>
      </c>
      <c r="BM38" s="37">
        <f>+AV38-BI38</f>
        <v>0</v>
      </c>
    </row>
    <row r="39" spans="1:65" ht="15" x14ac:dyDescent="0.2">
      <c r="A39" s="47" t="s">
        <v>12</v>
      </c>
      <c r="B39" s="12">
        <v>1</v>
      </c>
      <c r="C39" s="12">
        <v>0</v>
      </c>
      <c r="D39" s="12">
        <v>5</v>
      </c>
      <c r="E39" s="12">
        <v>2</v>
      </c>
      <c r="F39" s="12"/>
      <c r="G39" s="12"/>
      <c r="H39" s="15" t="s">
        <v>45</v>
      </c>
      <c r="I39" s="11">
        <f>SUM(I40:I44)</f>
        <v>3975283767</v>
      </c>
      <c r="J39" s="11">
        <f t="shared" ref="J39:BI39" si="21">SUM(J40:J44)</f>
        <v>0</v>
      </c>
      <c r="K39" s="11">
        <f t="shared" si="21"/>
        <v>141286083</v>
      </c>
      <c r="L39" s="11">
        <f t="shared" si="21"/>
        <v>192093858</v>
      </c>
      <c r="M39" s="11">
        <f t="shared" si="21"/>
        <v>189154962</v>
      </c>
      <c r="N39" s="11">
        <f t="shared" si="21"/>
        <v>188822124</v>
      </c>
      <c r="O39" s="11">
        <f t="shared" si="21"/>
        <v>196196257</v>
      </c>
      <c r="P39" s="11">
        <f t="shared" si="21"/>
        <v>562404939</v>
      </c>
      <c r="Q39" s="11">
        <f t="shared" si="21"/>
        <v>259334627</v>
      </c>
      <c r="R39" s="11">
        <f t="shared" si="21"/>
        <v>183080286</v>
      </c>
      <c r="S39" s="11">
        <f t="shared" si="21"/>
        <v>0</v>
      </c>
      <c r="T39" s="11">
        <f t="shared" si="21"/>
        <v>0</v>
      </c>
      <c r="U39" s="11">
        <f t="shared" si="21"/>
        <v>0</v>
      </c>
      <c r="V39" s="11">
        <f t="shared" si="21"/>
        <v>1912373136</v>
      </c>
      <c r="W39" s="11">
        <f t="shared" si="21"/>
        <v>0</v>
      </c>
      <c r="X39" s="11">
        <f t="shared" si="21"/>
        <v>141286083</v>
      </c>
      <c r="Y39" s="11">
        <f t="shared" si="21"/>
        <v>192093858</v>
      </c>
      <c r="Z39" s="11">
        <f t="shared" si="21"/>
        <v>189154962</v>
      </c>
      <c r="AA39" s="11">
        <f t="shared" si="21"/>
        <v>188822124</v>
      </c>
      <c r="AB39" s="11">
        <f t="shared" si="21"/>
        <v>196196257</v>
      </c>
      <c r="AC39" s="11">
        <f t="shared" si="21"/>
        <v>562404939</v>
      </c>
      <c r="AD39" s="11">
        <f t="shared" si="21"/>
        <v>259334627</v>
      </c>
      <c r="AE39" s="11">
        <f t="shared" si="21"/>
        <v>183080286</v>
      </c>
      <c r="AF39" s="11">
        <f t="shared" si="21"/>
        <v>0</v>
      </c>
      <c r="AG39" s="11">
        <f t="shared" si="21"/>
        <v>0</v>
      </c>
      <c r="AH39" s="11">
        <f t="shared" si="21"/>
        <v>0</v>
      </c>
      <c r="AI39" s="11">
        <f t="shared" si="21"/>
        <v>1912373136</v>
      </c>
      <c r="AJ39" s="11">
        <f t="shared" si="21"/>
        <v>0</v>
      </c>
      <c r="AK39" s="11">
        <f t="shared" si="21"/>
        <v>141286083</v>
      </c>
      <c r="AL39" s="11">
        <f t="shared" si="21"/>
        <v>192093858</v>
      </c>
      <c r="AM39" s="11">
        <f t="shared" si="21"/>
        <v>189154962</v>
      </c>
      <c r="AN39" s="11">
        <f t="shared" si="21"/>
        <v>188822124</v>
      </c>
      <c r="AO39" s="11">
        <f t="shared" si="21"/>
        <v>196196257</v>
      </c>
      <c r="AP39" s="11">
        <f t="shared" si="21"/>
        <v>562404939</v>
      </c>
      <c r="AQ39" s="11">
        <f t="shared" si="21"/>
        <v>259334627</v>
      </c>
      <c r="AR39" s="11">
        <f t="shared" si="21"/>
        <v>183080286</v>
      </c>
      <c r="AS39" s="11">
        <f t="shared" si="21"/>
        <v>0</v>
      </c>
      <c r="AT39" s="11">
        <f t="shared" si="21"/>
        <v>0</v>
      </c>
      <c r="AU39" s="11">
        <f t="shared" si="21"/>
        <v>0</v>
      </c>
      <c r="AV39" s="11">
        <f t="shared" si="21"/>
        <v>1912373136</v>
      </c>
      <c r="AW39" s="11">
        <f t="shared" si="21"/>
        <v>0</v>
      </c>
      <c r="AX39" s="11">
        <f t="shared" si="21"/>
        <v>141286083</v>
      </c>
      <c r="AY39" s="11">
        <f t="shared" si="21"/>
        <v>192093858</v>
      </c>
      <c r="AZ39" s="11">
        <f t="shared" si="21"/>
        <v>189154962</v>
      </c>
      <c r="BA39" s="11">
        <f t="shared" si="21"/>
        <v>188822124</v>
      </c>
      <c r="BB39" s="11">
        <f t="shared" si="21"/>
        <v>196196257</v>
      </c>
      <c r="BC39" s="11">
        <f t="shared" si="21"/>
        <v>562404939</v>
      </c>
      <c r="BD39" s="11">
        <f t="shared" si="21"/>
        <v>259334627</v>
      </c>
      <c r="BE39" s="11">
        <f t="shared" si="21"/>
        <v>183080286</v>
      </c>
      <c r="BF39" s="11">
        <f t="shared" si="21"/>
        <v>0</v>
      </c>
      <c r="BG39" s="11">
        <f t="shared" si="21"/>
        <v>0</v>
      </c>
      <c r="BH39" s="11">
        <f t="shared" si="21"/>
        <v>0</v>
      </c>
      <c r="BI39" s="48">
        <f t="shared" si="21"/>
        <v>1912373136</v>
      </c>
      <c r="BJ39" s="36">
        <f>SUM(BJ40:BJ44)</f>
        <v>2062910631</v>
      </c>
      <c r="BK39" s="36">
        <f>SUM(BK40:BK44)</f>
        <v>0</v>
      </c>
      <c r="BL39" s="36">
        <f>SUM(BL40:BL44)</f>
        <v>0</v>
      </c>
      <c r="BM39" s="36">
        <f>SUM(BM40:BM44)</f>
        <v>0</v>
      </c>
    </row>
    <row r="40" spans="1:65" x14ac:dyDescent="0.2">
      <c r="A40" s="47" t="s">
        <v>12</v>
      </c>
      <c r="B40" s="12">
        <v>1</v>
      </c>
      <c r="C40" s="12">
        <v>0</v>
      </c>
      <c r="D40" s="12">
        <v>5</v>
      </c>
      <c r="E40" s="12">
        <v>2</v>
      </c>
      <c r="F40" s="12">
        <v>2</v>
      </c>
      <c r="G40" s="12">
        <v>10</v>
      </c>
      <c r="H40" s="13" t="s">
        <v>46</v>
      </c>
      <c r="I40" s="79">
        <v>1729765193</v>
      </c>
      <c r="J40" s="14">
        <v>0</v>
      </c>
      <c r="K40" s="86">
        <v>44382900</v>
      </c>
      <c r="L40" s="86">
        <v>87879101</v>
      </c>
      <c r="M40" s="86">
        <v>85533345</v>
      </c>
      <c r="N40" s="87">
        <v>87934911</v>
      </c>
      <c r="O40" s="86">
        <v>90795663</v>
      </c>
      <c r="P40" s="79">
        <v>464784730</v>
      </c>
      <c r="Q40" s="79">
        <v>140035746</v>
      </c>
      <c r="R40" s="79">
        <v>85155935</v>
      </c>
      <c r="S40" s="14"/>
      <c r="T40" s="14"/>
      <c r="U40" s="14"/>
      <c r="V40" s="14">
        <f>SUM(J40:U40)</f>
        <v>1086502331</v>
      </c>
      <c r="W40" s="14">
        <v>0</v>
      </c>
      <c r="X40" s="86">
        <v>44382900</v>
      </c>
      <c r="Y40" s="86">
        <v>87879101</v>
      </c>
      <c r="Z40" s="86">
        <v>85533345</v>
      </c>
      <c r="AA40" s="87">
        <v>87934911</v>
      </c>
      <c r="AB40" s="86">
        <v>90795663</v>
      </c>
      <c r="AC40" s="79">
        <v>464784730</v>
      </c>
      <c r="AD40" s="79">
        <v>140035746</v>
      </c>
      <c r="AE40" s="79">
        <v>85155935</v>
      </c>
      <c r="AF40" s="14"/>
      <c r="AG40" s="14"/>
      <c r="AH40" s="14"/>
      <c r="AI40" s="14">
        <f>SUM(W40:AH40)</f>
        <v>1086502331</v>
      </c>
      <c r="AJ40" s="14">
        <v>0</v>
      </c>
      <c r="AK40" s="86">
        <v>44382900</v>
      </c>
      <c r="AL40" s="86">
        <v>87879101</v>
      </c>
      <c r="AM40" s="86">
        <v>85533345</v>
      </c>
      <c r="AN40" s="87">
        <v>87934911</v>
      </c>
      <c r="AO40" s="86">
        <v>90795663</v>
      </c>
      <c r="AP40" s="79">
        <v>464784730</v>
      </c>
      <c r="AQ40" s="79">
        <v>140035746</v>
      </c>
      <c r="AR40" s="79">
        <v>85155935</v>
      </c>
      <c r="AS40" s="14"/>
      <c r="AT40" s="14"/>
      <c r="AU40" s="14"/>
      <c r="AV40" s="14">
        <f>SUM(AJ40:AU40)</f>
        <v>1086502331</v>
      </c>
      <c r="AW40" s="14">
        <v>0</v>
      </c>
      <c r="AX40" s="86">
        <v>44382900</v>
      </c>
      <c r="AY40" s="86">
        <v>87879101</v>
      </c>
      <c r="AZ40" s="86">
        <v>85533345</v>
      </c>
      <c r="BA40" s="87">
        <v>87934911</v>
      </c>
      <c r="BB40" s="86">
        <v>90795663</v>
      </c>
      <c r="BC40" s="79">
        <v>464784730</v>
      </c>
      <c r="BD40" s="79">
        <v>140035746</v>
      </c>
      <c r="BE40" s="79">
        <v>85155935</v>
      </c>
      <c r="BF40" s="14"/>
      <c r="BG40" s="14"/>
      <c r="BH40" s="14"/>
      <c r="BI40" s="49">
        <f>SUM(AW40:BH40)</f>
        <v>1086502331</v>
      </c>
      <c r="BJ40" s="37">
        <f>+I40-V40</f>
        <v>643262862</v>
      </c>
      <c r="BK40" s="37">
        <f>+V40-AI40</f>
        <v>0</v>
      </c>
      <c r="BL40" s="37">
        <f>+AI40-AV40</f>
        <v>0</v>
      </c>
      <c r="BM40" s="37">
        <f>+AV40-BI40</f>
        <v>0</v>
      </c>
    </row>
    <row r="41" spans="1:65" x14ac:dyDescent="0.2">
      <c r="A41" s="47" t="s">
        <v>12</v>
      </c>
      <c r="B41" s="12">
        <v>1</v>
      </c>
      <c r="C41" s="12">
        <v>0</v>
      </c>
      <c r="D41" s="12">
        <v>5</v>
      </c>
      <c r="E41" s="12">
        <v>2</v>
      </c>
      <c r="F41" s="12">
        <v>3</v>
      </c>
      <c r="G41" s="12">
        <v>10</v>
      </c>
      <c r="H41" s="13" t="s">
        <v>47</v>
      </c>
      <c r="I41" s="79">
        <v>1206284431</v>
      </c>
      <c r="J41" s="14">
        <v>0</v>
      </c>
      <c r="K41" s="86">
        <v>67976670</v>
      </c>
      <c r="L41" s="86">
        <v>58740544</v>
      </c>
      <c r="M41" s="86">
        <v>58354940</v>
      </c>
      <c r="N41" s="87">
        <v>55549789</v>
      </c>
      <c r="O41" s="86">
        <v>58305189</v>
      </c>
      <c r="P41" s="79">
        <v>53681748</v>
      </c>
      <c r="Q41" s="79">
        <v>55003369</v>
      </c>
      <c r="R41" s="79">
        <v>53387265</v>
      </c>
      <c r="S41" s="14"/>
      <c r="T41" s="14"/>
      <c r="U41" s="14"/>
      <c r="V41" s="14">
        <f>SUM(J41:U41)</f>
        <v>460999514</v>
      </c>
      <c r="W41" s="14">
        <v>0</v>
      </c>
      <c r="X41" s="86">
        <v>67976670</v>
      </c>
      <c r="Y41" s="86">
        <v>58740544</v>
      </c>
      <c r="Z41" s="86">
        <v>58354940</v>
      </c>
      <c r="AA41" s="87">
        <v>55549789</v>
      </c>
      <c r="AB41" s="86">
        <v>58305189</v>
      </c>
      <c r="AC41" s="79">
        <v>53681748</v>
      </c>
      <c r="AD41" s="79">
        <v>55003369</v>
      </c>
      <c r="AE41" s="79">
        <v>53387265</v>
      </c>
      <c r="AF41" s="14"/>
      <c r="AG41" s="14"/>
      <c r="AH41" s="14"/>
      <c r="AI41" s="14">
        <f>SUM(W41:AH41)</f>
        <v>460999514</v>
      </c>
      <c r="AJ41" s="14">
        <v>0</v>
      </c>
      <c r="AK41" s="86">
        <v>67976670</v>
      </c>
      <c r="AL41" s="86">
        <v>58740544</v>
      </c>
      <c r="AM41" s="86">
        <v>58354940</v>
      </c>
      <c r="AN41" s="87">
        <v>55549789</v>
      </c>
      <c r="AO41" s="86">
        <v>58305189</v>
      </c>
      <c r="AP41" s="79">
        <v>53681748</v>
      </c>
      <c r="AQ41" s="79">
        <v>55003369</v>
      </c>
      <c r="AR41" s="79">
        <v>53387265</v>
      </c>
      <c r="AS41" s="14"/>
      <c r="AT41" s="14"/>
      <c r="AU41" s="14"/>
      <c r="AV41" s="14">
        <f>SUM(AJ41:AU41)</f>
        <v>460999514</v>
      </c>
      <c r="AW41" s="14">
        <v>0</v>
      </c>
      <c r="AX41" s="86">
        <v>67976670</v>
      </c>
      <c r="AY41" s="86">
        <v>58740544</v>
      </c>
      <c r="AZ41" s="86">
        <v>58354940</v>
      </c>
      <c r="BA41" s="87">
        <v>55549789</v>
      </c>
      <c r="BB41" s="86">
        <v>58305189</v>
      </c>
      <c r="BC41" s="79">
        <v>53681748</v>
      </c>
      <c r="BD41" s="79">
        <v>55003369</v>
      </c>
      <c r="BE41" s="79">
        <v>53387265</v>
      </c>
      <c r="BF41" s="14"/>
      <c r="BG41" s="14"/>
      <c r="BH41" s="14"/>
      <c r="BI41" s="49">
        <f>SUM(AW41:BH41)</f>
        <v>460999514</v>
      </c>
      <c r="BJ41" s="37">
        <f>+I41-V41</f>
        <v>745284917</v>
      </c>
      <c r="BK41" s="37">
        <f>+V41-AI41</f>
        <v>0</v>
      </c>
      <c r="BL41" s="37">
        <f>+AI41-AV41</f>
        <v>0</v>
      </c>
      <c r="BM41" s="37">
        <f>+AV41-BI41</f>
        <v>0</v>
      </c>
    </row>
    <row r="42" spans="1:65" x14ac:dyDescent="0.2">
      <c r="A42" s="47" t="s">
        <v>12</v>
      </c>
      <c r="B42" s="12">
        <v>1</v>
      </c>
      <c r="C42" s="12">
        <v>0</v>
      </c>
      <c r="D42" s="12">
        <v>5</v>
      </c>
      <c r="E42" s="12">
        <v>2</v>
      </c>
      <c r="F42" s="12">
        <v>6</v>
      </c>
      <c r="G42" s="12">
        <v>10</v>
      </c>
      <c r="H42" s="13" t="s">
        <v>48</v>
      </c>
      <c r="I42" s="79">
        <v>366318753</v>
      </c>
      <c r="J42" s="14">
        <v>0</v>
      </c>
      <c r="K42" s="86">
        <v>9837463</v>
      </c>
      <c r="L42" s="86">
        <v>7752493</v>
      </c>
      <c r="M42" s="86">
        <v>7481927</v>
      </c>
      <c r="N42" s="87">
        <v>7511104</v>
      </c>
      <c r="O42" s="86">
        <v>7996774</v>
      </c>
      <c r="P42" s="79">
        <v>7371761</v>
      </c>
      <c r="Q42" s="79">
        <v>7260712</v>
      </c>
      <c r="R42" s="79">
        <v>7672086</v>
      </c>
      <c r="S42" s="14"/>
      <c r="T42" s="14"/>
      <c r="U42" s="14"/>
      <c r="V42" s="14">
        <f>SUM(J42:U42)</f>
        <v>62884320</v>
      </c>
      <c r="W42" s="14">
        <v>0</v>
      </c>
      <c r="X42" s="86">
        <v>9837463</v>
      </c>
      <c r="Y42" s="86">
        <v>7752493</v>
      </c>
      <c r="Z42" s="86">
        <v>7481927</v>
      </c>
      <c r="AA42" s="87">
        <v>7511104</v>
      </c>
      <c r="AB42" s="86">
        <v>7996774</v>
      </c>
      <c r="AC42" s="79">
        <v>7371761</v>
      </c>
      <c r="AD42" s="79">
        <v>7260712</v>
      </c>
      <c r="AE42" s="79">
        <v>7672086</v>
      </c>
      <c r="AF42" s="14"/>
      <c r="AG42" s="14"/>
      <c r="AH42" s="14"/>
      <c r="AI42" s="14">
        <f>SUM(W42:AH42)</f>
        <v>62884320</v>
      </c>
      <c r="AJ42" s="14">
        <v>0</v>
      </c>
      <c r="AK42" s="86">
        <v>9837463</v>
      </c>
      <c r="AL42" s="86">
        <v>7752493</v>
      </c>
      <c r="AM42" s="86">
        <v>7481927</v>
      </c>
      <c r="AN42" s="87">
        <v>7511104</v>
      </c>
      <c r="AO42" s="86">
        <v>7996774</v>
      </c>
      <c r="AP42" s="79">
        <v>7371761</v>
      </c>
      <c r="AQ42" s="79">
        <v>7260712</v>
      </c>
      <c r="AR42" s="79">
        <v>7672086</v>
      </c>
      <c r="AS42" s="14"/>
      <c r="AT42" s="14"/>
      <c r="AU42" s="14"/>
      <c r="AV42" s="14">
        <f>SUM(AJ42:AU42)</f>
        <v>62884320</v>
      </c>
      <c r="AW42" s="14">
        <v>0</v>
      </c>
      <c r="AX42" s="86">
        <v>9837463</v>
      </c>
      <c r="AY42" s="86">
        <v>7752493</v>
      </c>
      <c r="AZ42" s="86">
        <v>7481927</v>
      </c>
      <c r="BA42" s="87">
        <v>7511104</v>
      </c>
      <c r="BB42" s="86">
        <v>7996774</v>
      </c>
      <c r="BC42" s="79">
        <v>7371761</v>
      </c>
      <c r="BD42" s="79">
        <v>7260712</v>
      </c>
      <c r="BE42" s="79">
        <v>7672086</v>
      </c>
      <c r="BF42" s="14"/>
      <c r="BG42" s="14"/>
      <c r="BH42" s="14"/>
      <c r="BI42" s="49">
        <f>SUM(AW42:BH42)</f>
        <v>62884320</v>
      </c>
      <c r="BJ42" s="37">
        <f>+I42-V42</f>
        <v>303434433</v>
      </c>
      <c r="BK42" s="37">
        <f>+V42-AI42</f>
        <v>0</v>
      </c>
      <c r="BL42" s="37">
        <f>+AI42-AV42</f>
        <v>0</v>
      </c>
      <c r="BM42" s="37">
        <f>+AV42-BI42</f>
        <v>0</v>
      </c>
    </row>
    <row r="43" spans="1:65" x14ac:dyDescent="0.2">
      <c r="A43" s="47" t="s">
        <v>12</v>
      </c>
      <c r="B43" s="12">
        <v>1</v>
      </c>
      <c r="C43" s="12">
        <v>0</v>
      </c>
      <c r="D43" s="12">
        <v>5</v>
      </c>
      <c r="E43" s="12">
        <v>2</v>
      </c>
      <c r="F43" s="12">
        <v>7</v>
      </c>
      <c r="G43" s="12">
        <v>10</v>
      </c>
      <c r="H43" s="13" t="s">
        <v>49</v>
      </c>
      <c r="I43" s="79">
        <v>90952941</v>
      </c>
      <c r="J43" s="14">
        <v>0</v>
      </c>
      <c r="K43" s="86">
        <v>2776700</v>
      </c>
      <c r="L43" s="86">
        <v>5536000</v>
      </c>
      <c r="M43" s="86">
        <v>5510200</v>
      </c>
      <c r="N43" s="87">
        <v>5470100</v>
      </c>
      <c r="O43" s="86">
        <v>5705531</v>
      </c>
      <c r="P43" s="79">
        <v>5340300</v>
      </c>
      <c r="Q43" s="79">
        <v>5294000</v>
      </c>
      <c r="R43" s="79">
        <v>5346100</v>
      </c>
      <c r="S43" s="14"/>
      <c r="T43" s="14"/>
      <c r="U43" s="14"/>
      <c r="V43" s="14">
        <f>SUM(J43:U43)</f>
        <v>40978931</v>
      </c>
      <c r="W43" s="14">
        <v>0</v>
      </c>
      <c r="X43" s="86">
        <v>2776700</v>
      </c>
      <c r="Y43" s="86">
        <v>5536000</v>
      </c>
      <c r="Z43" s="86">
        <v>5510200</v>
      </c>
      <c r="AA43" s="87">
        <v>5470100</v>
      </c>
      <c r="AB43" s="86">
        <v>5705531</v>
      </c>
      <c r="AC43" s="79">
        <v>5340300</v>
      </c>
      <c r="AD43" s="79">
        <v>5294000</v>
      </c>
      <c r="AE43" s="79">
        <v>5346100</v>
      </c>
      <c r="AF43" s="14"/>
      <c r="AG43" s="14"/>
      <c r="AH43" s="14"/>
      <c r="AI43" s="14">
        <f>SUM(W43:AH43)</f>
        <v>40978931</v>
      </c>
      <c r="AJ43" s="14">
        <v>0</v>
      </c>
      <c r="AK43" s="86">
        <v>2776700</v>
      </c>
      <c r="AL43" s="86">
        <v>5536000</v>
      </c>
      <c r="AM43" s="86">
        <v>5510200</v>
      </c>
      <c r="AN43" s="87">
        <v>5470100</v>
      </c>
      <c r="AO43" s="86">
        <v>5705531</v>
      </c>
      <c r="AP43" s="79">
        <v>5340300</v>
      </c>
      <c r="AQ43" s="79">
        <v>5294000</v>
      </c>
      <c r="AR43" s="79">
        <v>5346100</v>
      </c>
      <c r="AS43" s="14"/>
      <c r="AT43" s="14"/>
      <c r="AU43" s="14"/>
      <c r="AV43" s="14">
        <f>SUM(AJ43:AU43)</f>
        <v>40978931</v>
      </c>
      <c r="AW43" s="14">
        <v>0</v>
      </c>
      <c r="AX43" s="86">
        <v>2776700</v>
      </c>
      <c r="AY43" s="86">
        <v>5536000</v>
      </c>
      <c r="AZ43" s="86">
        <v>5510200</v>
      </c>
      <c r="BA43" s="87">
        <v>5470100</v>
      </c>
      <c r="BB43" s="86">
        <v>5705531</v>
      </c>
      <c r="BC43" s="79">
        <v>5340300</v>
      </c>
      <c r="BD43" s="79">
        <v>5294000</v>
      </c>
      <c r="BE43" s="79">
        <v>5346100</v>
      </c>
      <c r="BF43" s="14"/>
      <c r="BG43" s="14"/>
      <c r="BH43" s="14"/>
      <c r="BI43" s="49">
        <f>SUM(AW43:BH43)</f>
        <v>40978931</v>
      </c>
      <c r="BJ43" s="37">
        <f>+I43-V43</f>
        <v>49974010</v>
      </c>
      <c r="BK43" s="37">
        <f>+V43-AI43</f>
        <v>0</v>
      </c>
      <c r="BL43" s="37">
        <f>+AI43-AV43</f>
        <v>0</v>
      </c>
      <c r="BM43" s="37">
        <f>+AV43-BI43</f>
        <v>0</v>
      </c>
    </row>
    <row r="44" spans="1:65" x14ac:dyDescent="0.2">
      <c r="A44" s="47" t="s">
        <v>12</v>
      </c>
      <c r="B44" s="12">
        <v>1</v>
      </c>
      <c r="C44" s="12">
        <v>0</v>
      </c>
      <c r="D44" s="12">
        <v>5</v>
      </c>
      <c r="E44" s="12">
        <v>6</v>
      </c>
      <c r="F44" s="12">
        <v>0</v>
      </c>
      <c r="G44" s="12">
        <v>10</v>
      </c>
      <c r="H44" s="13" t="s">
        <v>50</v>
      </c>
      <c r="I44" s="79">
        <v>581962449</v>
      </c>
      <c r="J44" s="14">
        <v>0</v>
      </c>
      <c r="K44" s="86">
        <v>16312350</v>
      </c>
      <c r="L44" s="86">
        <v>32185720</v>
      </c>
      <c r="M44" s="86">
        <v>32274550</v>
      </c>
      <c r="N44" s="87">
        <v>32356220</v>
      </c>
      <c r="O44" s="86">
        <v>33393100</v>
      </c>
      <c r="P44" s="79">
        <v>31226400</v>
      </c>
      <c r="Q44" s="79">
        <v>51740800</v>
      </c>
      <c r="R44" s="79">
        <v>31518900</v>
      </c>
      <c r="S44" s="14"/>
      <c r="T44" s="14"/>
      <c r="U44" s="14"/>
      <c r="V44" s="14">
        <f>SUM(J44:U44)</f>
        <v>261008040</v>
      </c>
      <c r="W44" s="14">
        <v>0</v>
      </c>
      <c r="X44" s="86">
        <v>16312350</v>
      </c>
      <c r="Y44" s="86">
        <v>32185720</v>
      </c>
      <c r="Z44" s="86">
        <v>32274550</v>
      </c>
      <c r="AA44" s="87">
        <v>32356220</v>
      </c>
      <c r="AB44" s="86">
        <v>33393100</v>
      </c>
      <c r="AC44" s="79">
        <v>31226400</v>
      </c>
      <c r="AD44" s="79">
        <v>51740800</v>
      </c>
      <c r="AE44" s="79">
        <v>31518900</v>
      </c>
      <c r="AF44" s="14"/>
      <c r="AG44" s="14"/>
      <c r="AH44" s="14"/>
      <c r="AI44" s="14">
        <f>SUM(W44:AH44)</f>
        <v>261008040</v>
      </c>
      <c r="AJ44" s="14">
        <v>0</v>
      </c>
      <c r="AK44" s="86">
        <v>16312350</v>
      </c>
      <c r="AL44" s="86">
        <v>32185720</v>
      </c>
      <c r="AM44" s="86">
        <v>32274550</v>
      </c>
      <c r="AN44" s="87">
        <v>32356220</v>
      </c>
      <c r="AO44" s="86">
        <v>33393100</v>
      </c>
      <c r="AP44" s="79">
        <v>31226400</v>
      </c>
      <c r="AQ44" s="79">
        <v>51740800</v>
      </c>
      <c r="AR44" s="79">
        <v>31518900</v>
      </c>
      <c r="AS44" s="14"/>
      <c r="AT44" s="14"/>
      <c r="AU44" s="14"/>
      <c r="AV44" s="14">
        <f>SUM(AJ44:AU44)</f>
        <v>261008040</v>
      </c>
      <c r="AW44" s="14">
        <v>0</v>
      </c>
      <c r="AX44" s="86">
        <v>16312350</v>
      </c>
      <c r="AY44" s="86">
        <v>32185720</v>
      </c>
      <c r="AZ44" s="86">
        <v>32274550</v>
      </c>
      <c r="BA44" s="87">
        <v>32356220</v>
      </c>
      <c r="BB44" s="86">
        <v>33393100</v>
      </c>
      <c r="BC44" s="79">
        <v>31226400</v>
      </c>
      <c r="BD44" s="79">
        <v>51740800</v>
      </c>
      <c r="BE44" s="79">
        <v>31518900</v>
      </c>
      <c r="BF44" s="14"/>
      <c r="BG44" s="14"/>
      <c r="BH44" s="14"/>
      <c r="BI44" s="49">
        <f>SUM(AW44:BH44)</f>
        <v>261008040</v>
      </c>
      <c r="BJ44" s="37">
        <f>+I44-V44</f>
        <v>320954409</v>
      </c>
      <c r="BK44" s="37">
        <f>+V44-AI44</f>
        <v>0</v>
      </c>
      <c r="BL44" s="37">
        <f>+AI44-AV44</f>
        <v>0</v>
      </c>
      <c r="BM44" s="37">
        <f>+AV44-BI44</f>
        <v>0</v>
      </c>
    </row>
    <row r="45" spans="1:65" x14ac:dyDescent="0.2">
      <c r="A45" s="47"/>
      <c r="B45" s="12"/>
      <c r="C45" s="12"/>
      <c r="D45" s="12"/>
      <c r="E45" s="12"/>
      <c r="F45" s="12"/>
      <c r="G45" s="12"/>
      <c r="H45" s="13"/>
      <c r="I45" s="87"/>
      <c r="J45" s="14"/>
      <c r="K45" s="86"/>
      <c r="L45" s="86"/>
      <c r="M45" s="86"/>
      <c r="N45" s="87"/>
      <c r="O45" s="14"/>
      <c r="P45" s="14"/>
      <c r="Q45" s="14"/>
      <c r="R45" s="14"/>
      <c r="S45" s="14"/>
      <c r="T45" s="14"/>
      <c r="U45" s="14"/>
      <c r="V45" s="14"/>
      <c r="W45" s="14"/>
      <c r="X45" s="86"/>
      <c r="Y45" s="86"/>
      <c r="Z45" s="86"/>
      <c r="AA45" s="87"/>
      <c r="AB45" s="14"/>
      <c r="AC45" s="14"/>
      <c r="AD45" s="14"/>
      <c r="AE45" s="14"/>
      <c r="AF45" s="14"/>
      <c r="AG45" s="14"/>
      <c r="AH45" s="14"/>
      <c r="AI45" s="14"/>
      <c r="AJ45" s="14"/>
      <c r="AK45" s="86"/>
      <c r="AL45" s="86"/>
      <c r="AM45" s="86"/>
      <c r="AN45" s="87"/>
      <c r="AO45" s="14"/>
      <c r="AP45" s="14"/>
      <c r="AQ45" s="14"/>
      <c r="AR45" s="14"/>
      <c r="AS45" s="14"/>
      <c r="AT45" s="14"/>
      <c r="AU45" s="14"/>
      <c r="AV45" s="14"/>
      <c r="AW45" s="14"/>
      <c r="AX45" s="86"/>
      <c r="AY45" s="86"/>
      <c r="AZ45" s="86"/>
      <c r="BA45" s="87"/>
      <c r="BB45" s="14"/>
      <c r="BC45" s="14"/>
      <c r="BD45" s="14"/>
      <c r="BE45" s="14"/>
      <c r="BF45" s="14"/>
      <c r="BG45" s="14"/>
      <c r="BH45" s="14"/>
      <c r="BI45" s="49"/>
      <c r="BJ45" s="37"/>
      <c r="BK45" s="37"/>
      <c r="BL45" s="37"/>
      <c r="BM45" s="37"/>
    </row>
    <row r="46" spans="1:65" ht="15" x14ac:dyDescent="0.2">
      <c r="A46" s="47" t="s">
        <v>12</v>
      </c>
      <c r="B46" s="12">
        <v>2</v>
      </c>
      <c r="C46" s="12"/>
      <c r="D46" s="12"/>
      <c r="E46" s="12"/>
      <c r="F46" s="12"/>
      <c r="G46" s="12"/>
      <c r="H46" s="15" t="s">
        <v>22</v>
      </c>
      <c r="I46" s="11">
        <f>+I47</f>
        <v>2500000000</v>
      </c>
      <c r="J46" s="11">
        <f t="shared" ref="J46:BH47" si="22">+J47</f>
        <v>0</v>
      </c>
      <c r="K46" s="11">
        <f t="shared" si="22"/>
        <v>0</v>
      </c>
      <c r="L46" s="11">
        <f t="shared" si="22"/>
        <v>0</v>
      </c>
      <c r="M46" s="11">
        <f t="shared" si="22"/>
        <v>0</v>
      </c>
      <c r="N46" s="11">
        <f t="shared" si="22"/>
        <v>0</v>
      </c>
      <c r="O46" s="11">
        <f t="shared" si="22"/>
        <v>700000000</v>
      </c>
      <c r="P46" s="11">
        <f t="shared" si="22"/>
        <v>450131337</v>
      </c>
      <c r="Q46" s="11">
        <f t="shared" si="22"/>
        <v>988148193</v>
      </c>
      <c r="R46" s="11">
        <f t="shared" si="22"/>
        <v>241324157</v>
      </c>
      <c r="S46" s="11">
        <f t="shared" si="22"/>
        <v>0</v>
      </c>
      <c r="T46" s="11">
        <f t="shared" si="22"/>
        <v>0</v>
      </c>
      <c r="U46" s="11">
        <f t="shared" si="22"/>
        <v>0</v>
      </c>
      <c r="V46" s="11">
        <f t="shared" si="22"/>
        <v>2379603687</v>
      </c>
      <c r="W46" s="11">
        <f t="shared" si="22"/>
        <v>0</v>
      </c>
      <c r="X46" s="11">
        <f t="shared" si="22"/>
        <v>0</v>
      </c>
      <c r="Y46" s="11">
        <f t="shared" si="22"/>
        <v>0</v>
      </c>
      <c r="Z46" s="11">
        <f t="shared" si="22"/>
        <v>0</v>
      </c>
      <c r="AA46" s="11">
        <f t="shared" si="22"/>
        <v>0</v>
      </c>
      <c r="AB46" s="11">
        <f t="shared" si="22"/>
        <v>0</v>
      </c>
      <c r="AC46" s="11">
        <f t="shared" si="22"/>
        <v>441898919</v>
      </c>
      <c r="AD46" s="11">
        <f t="shared" si="22"/>
        <v>443964670</v>
      </c>
      <c r="AE46" s="11">
        <f t="shared" si="22"/>
        <v>353673853</v>
      </c>
      <c r="AF46" s="11">
        <f t="shared" si="22"/>
        <v>0</v>
      </c>
      <c r="AG46" s="11">
        <f t="shared" si="22"/>
        <v>0</v>
      </c>
      <c r="AH46" s="11">
        <f t="shared" si="22"/>
        <v>0</v>
      </c>
      <c r="AI46" s="11">
        <f t="shared" si="22"/>
        <v>1239537442</v>
      </c>
      <c r="AJ46" s="11">
        <f t="shared" si="22"/>
        <v>0</v>
      </c>
      <c r="AK46" s="11">
        <f t="shared" si="22"/>
        <v>0</v>
      </c>
      <c r="AL46" s="11">
        <f t="shared" si="22"/>
        <v>0</v>
      </c>
      <c r="AM46" s="11">
        <f t="shared" si="22"/>
        <v>0</v>
      </c>
      <c r="AN46" s="11">
        <f t="shared" si="22"/>
        <v>0</v>
      </c>
      <c r="AO46" s="11">
        <f t="shared" si="22"/>
        <v>0</v>
      </c>
      <c r="AP46" s="11">
        <f t="shared" si="22"/>
        <v>0</v>
      </c>
      <c r="AQ46" s="11">
        <f t="shared" si="22"/>
        <v>0</v>
      </c>
      <c r="AR46" s="11">
        <f t="shared" si="22"/>
        <v>339918038</v>
      </c>
      <c r="AS46" s="11">
        <f t="shared" si="22"/>
        <v>0</v>
      </c>
      <c r="AT46" s="11">
        <f t="shared" si="22"/>
        <v>0</v>
      </c>
      <c r="AU46" s="11">
        <f t="shared" si="22"/>
        <v>0</v>
      </c>
      <c r="AV46" s="11">
        <f t="shared" si="22"/>
        <v>339918038</v>
      </c>
      <c r="AW46" s="11">
        <f t="shared" si="22"/>
        <v>0</v>
      </c>
      <c r="AX46" s="11">
        <f t="shared" si="22"/>
        <v>0</v>
      </c>
      <c r="AY46" s="11">
        <f t="shared" si="22"/>
        <v>0</v>
      </c>
      <c r="AZ46" s="11">
        <f t="shared" si="22"/>
        <v>0</v>
      </c>
      <c r="BA46" s="11">
        <f t="shared" si="22"/>
        <v>0</v>
      </c>
      <c r="BB46" s="11">
        <f t="shared" si="22"/>
        <v>0</v>
      </c>
      <c r="BC46" s="11">
        <f t="shared" si="22"/>
        <v>0</v>
      </c>
      <c r="BD46" s="11">
        <f t="shared" si="22"/>
        <v>0</v>
      </c>
      <c r="BE46" s="11">
        <f t="shared" si="22"/>
        <v>339918038</v>
      </c>
      <c r="BF46" s="11">
        <f t="shared" si="22"/>
        <v>0</v>
      </c>
      <c r="BG46" s="11">
        <f t="shared" si="22"/>
        <v>0</v>
      </c>
      <c r="BH46" s="11">
        <f t="shared" si="22"/>
        <v>0</v>
      </c>
      <c r="BI46" s="48">
        <f>+BI47</f>
        <v>339918038</v>
      </c>
      <c r="BJ46" s="36">
        <f>+BJ47</f>
        <v>120396313</v>
      </c>
      <c r="BK46" s="36">
        <f t="shared" ref="BK46:BM47" si="23">+BK47</f>
        <v>1140066245</v>
      </c>
      <c r="BL46" s="36">
        <f t="shared" si="23"/>
        <v>899619404</v>
      </c>
      <c r="BM46" s="36">
        <f t="shared" si="23"/>
        <v>0</v>
      </c>
    </row>
    <row r="47" spans="1:65" ht="15" x14ac:dyDescent="0.2">
      <c r="A47" s="47" t="s">
        <v>12</v>
      </c>
      <c r="B47" s="12">
        <v>2</v>
      </c>
      <c r="C47" s="12">
        <v>0</v>
      </c>
      <c r="D47" s="12">
        <v>4</v>
      </c>
      <c r="E47" s="12"/>
      <c r="F47" s="12"/>
      <c r="G47" s="12"/>
      <c r="H47" s="15" t="s">
        <v>56</v>
      </c>
      <c r="I47" s="11">
        <f>+I48</f>
        <v>2500000000</v>
      </c>
      <c r="J47" s="11">
        <f t="shared" si="22"/>
        <v>0</v>
      </c>
      <c r="K47" s="11">
        <f t="shared" si="22"/>
        <v>0</v>
      </c>
      <c r="L47" s="11">
        <f t="shared" si="22"/>
        <v>0</v>
      </c>
      <c r="M47" s="11">
        <f t="shared" si="22"/>
        <v>0</v>
      </c>
      <c r="N47" s="11">
        <f t="shared" si="22"/>
        <v>0</v>
      </c>
      <c r="O47" s="11">
        <f t="shared" si="22"/>
        <v>700000000</v>
      </c>
      <c r="P47" s="11">
        <f t="shared" si="22"/>
        <v>450131337</v>
      </c>
      <c r="Q47" s="11">
        <f t="shared" si="22"/>
        <v>988148193</v>
      </c>
      <c r="R47" s="11">
        <f t="shared" si="22"/>
        <v>241324157</v>
      </c>
      <c r="S47" s="11">
        <f t="shared" si="22"/>
        <v>0</v>
      </c>
      <c r="T47" s="11">
        <f t="shared" si="22"/>
        <v>0</v>
      </c>
      <c r="U47" s="11">
        <f t="shared" si="22"/>
        <v>0</v>
      </c>
      <c r="V47" s="11">
        <f t="shared" si="22"/>
        <v>2379603687</v>
      </c>
      <c r="W47" s="11">
        <f t="shared" si="22"/>
        <v>0</v>
      </c>
      <c r="X47" s="11">
        <f t="shared" si="22"/>
        <v>0</v>
      </c>
      <c r="Y47" s="11">
        <f t="shared" si="22"/>
        <v>0</v>
      </c>
      <c r="Z47" s="11">
        <f t="shared" si="22"/>
        <v>0</v>
      </c>
      <c r="AA47" s="11">
        <f t="shared" si="22"/>
        <v>0</v>
      </c>
      <c r="AB47" s="11">
        <f t="shared" si="22"/>
        <v>0</v>
      </c>
      <c r="AC47" s="11">
        <f t="shared" si="22"/>
        <v>441898919</v>
      </c>
      <c r="AD47" s="11">
        <f t="shared" si="22"/>
        <v>443964670</v>
      </c>
      <c r="AE47" s="11">
        <f t="shared" si="22"/>
        <v>353673853</v>
      </c>
      <c r="AF47" s="11">
        <f t="shared" si="22"/>
        <v>0</v>
      </c>
      <c r="AG47" s="11">
        <f t="shared" si="22"/>
        <v>0</v>
      </c>
      <c r="AH47" s="11">
        <f t="shared" si="22"/>
        <v>0</v>
      </c>
      <c r="AI47" s="11">
        <f t="shared" si="22"/>
        <v>1239537442</v>
      </c>
      <c r="AJ47" s="11">
        <f t="shared" si="22"/>
        <v>0</v>
      </c>
      <c r="AK47" s="11">
        <f t="shared" si="22"/>
        <v>0</v>
      </c>
      <c r="AL47" s="11">
        <f t="shared" si="22"/>
        <v>0</v>
      </c>
      <c r="AM47" s="11">
        <f t="shared" si="22"/>
        <v>0</v>
      </c>
      <c r="AN47" s="11">
        <f t="shared" si="22"/>
        <v>0</v>
      </c>
      <c r="AO47" s="11">
        <f t="shared" si="22"/>
        <v>0</v>
      </c>
      <c r="AP47" s="11">
        <f t="shared" si="22"/>
        <v>0</v>
      </c>
      <c r="AQ47" s="11">
        <f t="shared" si="22"/>
        <v>0</v>
      </c>
      <c r="AR47" s="11">
        <f t="shared" si="22"/>
        <v>339918038</v>
      </c>
      <c r="AS47" s="11">
        <f t="shared" si="22"/>
        <v>0</v>
      </c>
      <c r="AT47" s="11">
        <f t="shared" si="22"/>
        <v>0</v>
      </c>
      <c r="AU47" s="11">
        <f t="shared" si="22"/>
        <v>0</v>
      </c>
      <c r="AV47" s="11">
        <f t="shared" si="22"/>
        <v>339918038</v>
      </c>
      <c r="AW47" s="11">
        <f t="shared" si="22"/>
        <v>0</v>
      </c>
      <c r="AX47" s="11">
        <f t="shared" si="22"/>
        <v>0</v>
      </c>
      <c r="AY47" s="11">
        <f t="shared" si="22"/>
        <v>0</v>
      </c>
      <c r="AZ47" s="11">
        <f t="shared" si="22"/>
        <v>0</v>
      </c>
      <c r="BA47" s="11">
        <f t="shared" si="22"/>
        <v>0</v>
      </c>
      <c r="BB47" s="11">
        <f t="shared" si="22"/>
        <v>0</v>
      </c>
      <c r="BC47" s="11">
        <f t="shared" si="22"/>
        <v>0</v>
      </c>
      <c r="BD47" s="11">
        <f t="shared" si="22"/>
        <v>0</v>
      </c>
      <c r="BE47" s="11">
        <f t="shared" si="22"/>
        <v>339918038</v>
      </c>
      <c r="BF47" s="11">
        <f t="shared" si="22"/>
        <v>0</v>
      </c>
      <c r="BG47" s="11">
        <f t="shared" si="22"/>
        <v>0</v>
      </c>
      <c r="BH47" s="11">
        <f t="shared" si="22"/>
        <v>0</v>
      </c>
      <c r="BI47" s="48">
        <f>+BI48</f>
        <v>339918038</v>
      </c>
      <c r="BJ47" s="36">
        <f>+BJ48</f>
        <v>120396313</v>
      </c>
      <c r="BK47" s="36">
        <f t="shared" si="23"/>
        <v>1140066245</v>
      </c>
      <c r="BL47" s="36">
        <f t="shared" si="23"/>
        <v>899619404</v>
      </c>
      <c r="BM47" s="36">
        <f t="shared" si="23"/>
        <v>0</v>
      </c>
    </row>
    <row r="48" spans="1:65" x14ac:dyDescent="0.2">
      <c r="A48" s="47" t="s">
        <v>12</v>
      </c>
      <c r="B48" s="12">
        <v>2</v>
      </c>
      <c r="C48" s="12">
        <v>0</v>
      </c>
      <c r="D48" s="12">
        <v>4</v>
      </c>
      <c r="E48" s="12">
        <v>5</v>
      </c>
      <c r="F48" s="12">
        <v>0</v>
      </c>
      <c r="G48" s="12">
        <v>10</v>
      </c>
      <c r="H48" s="13" t="s">
        <v>59</v>
      </c>
      <c r="I48" s="79">
        <v>2500000000</v>
      </c>
      <c r="J48" s="88"/>
      <c r="K48" s="86"/>
      <c r="L48" s="86"/>
      <c r="M48" s="86"/>
      <c r="N48" s="87"/>
      <c r="O48" s="86">
        <v>700000000</v>
      </c>
      <c r="P48" s="79">
        <v>450131337</v>
      </c>
      <c r="Q48" s="79">
        <f>988993193-845000</f>
        <v>988148193</v>
      </c>
      <c r="R48" s="79">
        <v>241324157</v>
      </c>
      <c r="S48" s="22"/>
      <c r="T48" s="22"/>
      <c r="U48" s="22"/>
      <c r="V48" s="14">
        <f>SUM(J48:U48)</f>
        <v>2379603687</v>
      </c>
      <c r="W48" s="88"/>
      <c r="X48" s="86"/>
      <c r="Y48" s="86"/>
      <c r="Z48" s="86"/>
      <c r="AA48" s="87"/>
      <c r="AB48" s="22">
        <v>0</v>
      </c>
      <c r="AC48" s="79">
        <v>441898919</v>
      </c>
      <c r="AD48" s="79">
        <v>443964670</v>
      </c>
      <c r="AE48" s="79">
        <v>353673853</v>
      </c>
      <c r="AF48" s="22"/>
      <c r="AG48" s="22"/>
      <c r="AH48" s="22"/>
      <c r="AI48" s="14">
        <f>SUM(W48:AH48)</f>
        <v>1239537442</v>
      </c>
      <c r="AJ48" s="88"/>
      <c r="AK48" s="86"/>
      <c r="AL48" s="86"/>
      <c r="AM48" s="86"/>
      <c r="AN48" s="87"/>
      <c r="AO48" s="22">
        <v>0</v>
      </c>
      <c r="AP48" s="22">
        <v>0</v>
      </c>
      <c r="AQ48" s="22">
        <v>0</v>
      </c>
      <c r="AR48" s="79">
        <v>339918038</v>
      </c>
      <c r="AS48" s="22"/>
      <c r="AT48" s="22"/>
      <c r="AU48" s="22"/>
      <c r="AV48" s="14">
        <f>SUM(AJ48:AU48)</f>
        <v>339918038</v>
      </c>
      <c r="AW48" s="88"/>
      <c r="AX48" s="86"/>
      <c r="AY48" s="86"/>
      <c r="AZ48" s="86"/>
      <c r="BA48" s="87"/>
      <c r="BB48" s="22">
        <v>0</v>
      </c>
      <c r="BC48" s="22">
        <v>0</v>
      </c>
      <c r="BD48" s="22">
        <v>0</v>
      </c>
      <c r="BE48" s="79">
        <v>339918038</v>
      </c>
      <c r="BF48" s="22"/>
      <c r="BG48" s="22"/>
      <c r="BH48" s="22"/>
      <c r="BI48" s="49">
        <f>SUM(AW48:BH48)</f>
        <v>339918038</v>
      </c>
      <c r="BJ48" s="37">
        <f t="shared" ref="BJ48" si="24">+I48-V48</f>
        <v>120396313</v>
      </c>
      <c r="BK48" s="37">
        <f t="shared" ref="BK48" si="25">+V48-AI48</f>
        <v>1140066245</v>
      </c>
      <c r="BL48" s="37">
        <f t="shared" ref="BL48" si="26">+AI48-AV48</f>
        <v>899619404</v>
      </c>
      <c r="BM48" s="37">
        <f t="shared" ref="BM48" si="27">+AV48-BI48</f>
        <v>0</v>
      </c>
    </row>
    <row r="49" spans="1:65" x14ac:dyDescent="0.2">
      <c r="A49" s="47"/>
      <c r="B49" s="12"/>
      <c r="C49" s="12"/>
      <c r="D49" s="12"/>
      <c r="E49" s="12"/>
      <c r="F49" s="12"/>
      <c r="G49" s="12"/>
      <c r="H49" s="13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49"/>
      <c r="BJ49" s="37"/>
      <c r="BK49" s="37"/>
      <c r="BL49" s="37"/>
      <c r="BM49" s="37"/>
    </row>
    <row r="50" spans="1:65" s="19" customFormat="1" ht="15" x14ac:dyDescent="0.2">
      <c r="A50" s="47" t="s">
        <v>12</v>
      </c>
      <c r="B50" s="12">
        <v>3</v>
      </c>
      <c r="C50" s="12"/>
      <c r="D50" s="12"/>
      <c r="E50" s="12"/>
      <c r="F50" s="12"/>
      <c r="G50" s="12"/>
      <c r="H50" s="15" t="s">
        <v>23</v>
      </c>
      <c r="I50" s="18">
        <f>+I51</f>
        <v>79275498</v>
      </c>
      <c r="J50" s="18">
        <f t="shared" ref="J50:BH50" si="28">+J51</f>
        <v>0</v>
      </c>
      <c r="K50" s="18">
        <f t="shared" si="28"/>
        <v>0</v>
      </c>
      <c r="L50" s="18">
        <f t="shared" si="28"/>
        <v>0</v>
      </c>
      <c r="M50" s="18">
        <f t="shared" si="28"/>
        <v>0</v>
      </c>
      <c r="N50" s="18">
        <f t="shared" si="28"/>
        <v>0</v>
      </c>
      <c r="O50" s="18">
        <f t="shared" si="28"/>
        <v>0</v>
      </c>
      <c r="P50" s="18">
        <f t="shared" si="28"/>
        <v>79275498</v>
      </c>
      <c r="Q50" s="18">
        <f t="shared" si="28"/>
        <v>0</v>
      </c>
      <c r="R50" s="18">
        <f t="shared" si="28"/>
        <v>0</v>
      </c>
      <c r="S50" s="18">
        <f t="shared" si="28"/>
        <v>0</v>
      </c>
      <c r="T50" s="18">
        <f t="shared" si="28"/>
        <v>0</v>
      </c>
      <c r="U50" s="18">
        <f t="shared" si="28"/>
        <v>0</v>
      </c>
      <c r="V50" s="18">
        <f t="shared" si="28"/>
        <v>79275498</v>
      </c>
      <c r="W50" s="18">
        <f t="shared" si="28"/>
        <v>0</v>
      </c>
      <c r="X50" s="18">
        <f t="shared" si="28"/>
        <v>0</v>
      </c>
      <c r="Y50" s="18">
        <f t="shared" si="28"/>
        <v>0</v>
      </c>
      <c r="Z50" s="18">
        <f t="shared" si="28"/>
        <v>0</v>
      </c>
      <c r="AA50" s="18">
        <f t="shared" si="28"/>
        <v>0</v>
      </c>
      <c r="AB50" s="18">
        <f t="shared" si="28"/>
        <v>0</v>
      </c>
      <c r="AC50" s="18">
        <f t="shared" si="28"/>
        <v>0</v>
      </c>
      <c r="AD50" s="18">
        <f t="shared" si="28"/>
        <v>79275498</v>
      </c>
      <c r="AE50" s="18">
        <f t="shared" si="28"/>
        <v>0</v>
      </c>
      <c r="AF50" s="18">
        <f t="shared" si="28"/>
        <v>0</v>
      </c>
      <c r="AG50" s="18">
        <f t="shared" si="28"/>
        <v>0</v>
      </c>
      <c r="AH50" s="18">
        <f t="shared" si="28"/>
        <v>0</v>
      </c>
      <c r="AI50" s="18">
        <f t="shared" si="28"/>
        <v>79275498</v>
      </c>
      <c r="AJ50" s="18">
        <f t="shared" si="28"/>
        <v>0</v>
      </c>
      <c r="AK50" s="18">
        <f t="shared" si="28"/>
        <v>0</v>
      </c>
      <c r="AL50" s="18">
        <f t="shared" si="28"/>
        <v>0</v>
      </c>
      <c r="AM50" s="18">
        <f t="shared" si="28"/>
        <v>0</v>
      </c>
      <c r="AN50" s="18">
        <f t="shared" si="28"/>
        <v>0</v>
      </c>
      <c r="AO50" s="18">
        <f t="shared" si="28"/>
        <v>0</v>
      </c>
      <c r="AP50" s="18">
        <f t="shared" si="28"/>
        <v>0</v>
      </c>
      <c r="AQ50" s="18">
        <f t="shared" si="28"/>
        <v>79275498</v>
      </c>
      <c r="AR50" s="18">
        <f t="shared" si="28"/>
        <v>0</v>
      </c>
      <c r="AS50" s="18">
        <f t="shared" si="28"/>
        <v>0</v>
      </c>
      <c r="AT50" s="18">
        <f t="shared" si="28"/>
        <v>0</v>
      </c>
      <c r="AU50" s="18">
        <f t="shared" si="28"/>
        <v>0</v>
      </c>
      <c r="AV50" s="18">
        <f t="shared" si="28"/>
        <v>79275498</v>
      </c>
      <c r="AW50" s="18">
        <f t="shared" si="28"/>
        <v>0</v>
      </c>
      <c r="AX50" s="18">
        <f t="shared" si="28"/>
        <v>0</v>
      </c>
      <c r="AY50" s="18">
        <f t="shared" si="28"/>
        <v>0</v>
      </c>
      <c r="AZ50" s="18">
        <f t="shared" si="28"/>
        <v>0</v>
      </c>
      <c r="BA50" s="18">
        <f t="shared" si="28"/>
        <v>0</v>
      </c>
      <c r="BB50" s="18">
        <f t="shared" si="28"/>
        <v>0</v>
      </c>
      <c r="BC50" s="18">
        <f t="shared" si="28"/>
        <v>0</v>
      </c>
      <c r="BD50" s="18">
        <f t="shared" si="28"/>
        <v>79275498</v>
      </c>
      <c r="BE50" s="18">
        <f t="shared" si="28"/>
        <v>0</v>
      </c>
      <c r="BF50" s="18">
        <f t="shared" si="28"/>
        <v>0</v>
      </c>
      <c r="BG50" s="18">
        <f t="shared" si="28"/>
        <v>0</v>
      </c>
      <c r="BH50" s="18">
        <f t="shared" si="28"/>
        <v>0</v>
      </c>
      <c r="BI50" s="48">
        <f>+BI51</f>
        <v>79275498</v>
      </c>
      <c r="BJ50" s="39">
        <f>+BJ51</f>
        <v>0</v>
      </c>
      <c r="BK50" s="39">
        <f t="shared" ref="BK50:BM50" si="29">+BK51</f>
        <v>0</v>
      </c>
      <c r="BL50" s="39">
        <f t="shared" si="29"/>
        <v>0</v>
      </c>
      <c r="BM50" s="39">
        <f t="shared" si="29"/>
        <v>0</v>
      </c>
    </row>
    <row r="51" spans="1:65" ht="15" x14ac:dyDescent="0.2">
      <c r="A51" s="47" t="s">
        <v>12</v>
      </c>
      <c r="B51" s="12">
        <v>3</v>
      </c>
      <c r="C51" s="12">
        <v>2</v>
      </c>
      <c r="D51" s="12"/>
      <c r="E51" s="12"/>
      <c r="F51" s="12"/>
      <c r="G51" s="12"/>
      <c r="H51" s="15" t="s">
        <v>51</v>
      </c>
      <c r="I51" s="11">
        <f>+I52</f>
        <v>79275498</v>
      </c>
      <c r="J51" s="11">
        <f t="shared" ref="J51:BI51" si="30">+J52</f>
        <v>0</v>
      </c>
      <c r="K51" s="11">
        <f t="shared" si="30"/>
        <v>0</v>
      </c>
      <c r="L51" s="11">
        <f t="shared" si="30"/>
        <v>0</v>
      </c>
      <c r="M51" s="11">
        <f t="shared" si="30"/>
        <v>0</v>
      </c>
      <c r="N51" s="11">
        <f t="shared" si="30"/>
        <v>0</v>
      </c>
      <c r="O51" s="11">
        <f t="shared" si="30"/>
        <v>0</v>
      </c>
      <c r="P51" s="11">
        <f t="shared" si="30"/>
        <v>79275498</v>
      </c>
      <c r="Q51" s="11">
        <f t="shared" si="30"/>
        <v>0</v>
      </c>
      <c r="R51" s="11">
        <f t="shared" si="30"/>
        <v>0</v>
      </c>
      <c r="S51" s="11">
        <f t="shared" si="30"/>
        <v>0</v>
      </c>
      <c r="T51" s="11">
        <f t="shared" si="30"/>
        <v>0</v>
      </c>
      <c r="U51" s="11">
        <f t="shared" si="30"/>
        <v>0</v>
      </c>
      <c r="V51" s="11">
        <f t="shared" si="30"/>
        <v>79275498</v>
      </c>
      <c r="W51" s="11">
        <f t="shared" si="30"/>
        <v>0</v>
      </c>
      <c r="X51" s="11">
        <f t="shared" si="30"/>
        <v>0</v>
      </c>
      <c r="Y51" s="11">
        <f t="shared" si="30"/>
        <v>0</v>
      </c>
      <c r="Z51" s="11">
        <f t="shared" si="30"/>
        <v>0</v>
      </c>
      <c r="AA51" s="11">
        <f t="shared" si="30"/>
        <v>0</v>
      </c>
      <c r="AB51" s="11">
        <f t="shared" si="30"/>
        <v>0</v>
      </c>
      <c r="AC51" s="11">
        <f t="shared" si="30"/>
        <v>0</v>
      </c>
      <c r="AD51" s="11">
        <f t="shared" si="30"/>
        <v>79275498</v>
      </c>
      <c r="AE51" s="11">
        <f t="shared" si="30"/>
        <v>0</v>
      </c>
      <c r="AF51" s="11">
        <f t="shared" si="30"/>
        <v>0</v>
      </c>
      <c r="AG51" s="11">
        <f t="shared" si="30"/>
        <v>0</v>
      </c>
      <c r="AH51" s="11">
        <f t="shared" si="30"/>
        <v>0</v>
      </c>
      <c r="AI51" s="11">
        <f t="shared" si="30"/>
        <v>79275498</v>
      </c>
      <c r="AJ51" s="11">
        <f t="shared" si="30"/>
        <v>0</v>
      </c>
      <c r="AK51" s="11">
        <f t="shared" si="30"/>
        <v>0</v>
      </c>
      <c r="AL51" s="11">
        <f t="shared" si="30"/>
        <v>0</v>
      </c>
      <c r="AM51" s="11">
        <f t="shared" si="30"/>
        <v>0</v>
      </c>
      <c r="AN51" s="11">
        <f t="shared" si="30"/>
        <v>0</v>
      </c>
      <c r="AO51" s="11">
        <f t="shared" si="30"/>
        <v>0</v>
      </c>
      <c r="AP51" s="11">
        <f t="shared" si="30"/>
        <v>0</v>
      </c>
      <c r="AQ51" s="11">
        <f t="shared" si="30"/>
        <v>79275498</v>
      </c>
      <c r="AR51" s="11">
        <f t="shared" si="30"/>
        <v>0</v>
      </c>
      <c r="AS51" s="11">
        <f t="shared" si="30"/>
        <v>0</v>
      </c>
      <c r="AT51" s="11">
        <f t="shared" si="30"/>
        <v>0</v>
      </c>
      <c r="AU51" s="11">
        <f t="shared" si="30"/>
        <v>0</v>
      </c>
      <c r="AV51" s="11">
        <f t="shared" si="30"/>
        <v>79275498</v>
      </c>
      <c r="AW51" s="11">
        <f t="shared" si="30"/>
        <v>0</v>
      </c>
      <c r="AX51" s="11">
        <f t="shared" si="30"/>
        <v>0</v>
      </c>
      <c r="AY51" s="11">
        <f t="shared" si="30"/>
        <v>0</v>
      </c>
      <c r="AZ51" s="11">
        <f t="shared" si="30"/>
        <v>0</v>
      </c>
      <c r="BA51" s="11">
        <f t="shared" si="30"/>
        <v>0</v>
      </c>
      <c r="BB51" s="11">
        <f t="shared" si="30"/>
        <v>0</v>
      </c>
      <c r="BC51" s="11">
        <f t="shared" si="30"/>
        <v>0</v>
      </c>
      <c r="BD51" s="11">
        <f t="shared" si="30"/>
        <v>79275498</v>
      </c>
      <c r="BE51" s="11">
        <f t="shared" si="30"/>
        <v>0</v>
      </c>
      <c r="BF51" s="11">
        <f t="shared" si="30"/>
        <v>0</v>
      </c>
      <c r="BG51" s="11">
        <f t="shared" si="30"/>
        <v>0</v>
      </c>
      <c r="BH51" s="11">
        <f t="shared" si="30"/>
        <v>0</v>
      </c>
      <c r="BI51" s="48">
        <f t="shared" si="30"/>
        <v>79275498</v>
      </c>
      <c r="BJ51" s="36">
        <f>+BJ52</f>
        <v>0</v>
      </c>
      <c r="BK51" s="36">
        <f>+BK52</f>
        <v>0</v>
      </c>
      <c r="BL51" s="36">
        <f>+BL52</f>
        <v>0</v>
      </c>
      <c r="BM51" s="36">
        <f>+BM52</f>
        <v>0</v>
      </c>
    </row>
    <row r="52" spans="1:65" ht="15" x14ac:dyDescent="0.2">
      <c r="A52" s="47" t="s">
        <v>12</v>
      </c>
      <c r="B52" s="12">
        <v>3</v>
      </c>
      <c r="C52" s="12">
        <v>2</v>
      </c>
      <c r="D52" s="12">
        <v>1</v>
      </c>
      <c r="E52" s="12"/>
      <c r="F52" s="12"/>
      <c r="G52" s="12"/>
      <c r="H52" s="15" t="s">
        <v>52</v>
      </c>
      <c r="I52" s="11">
        <f>SUM(I53:I53)</f>
        <v>79275498</v>
      </c>
      <c r="J52" s="11">
        <f t="shared" ref="J52:BI52" si="31">SUM(J53:J53)</f>
        <v>0</v>
      </c>
      <c r="K52" s="11">
        <f t="shared" si="31"/>
        <v>0</v>
      </c>
      <c r="L52" s="11">
        <f t="shared" si="31"/>
        <v>0</v>
      </c>
      <c r="M52" s="11">
        <f t="shared" si="31"/>
        <v>0</v>
      </c>
      <c r="N52" s="11">
        <f t="shared" si="31"/>
        <v>0</v>
      </c>
      <c r="O52" s="11">
        <f t="shared" si="31"/>
        <v>0</v>
      </c>
      <c r="P52" s="11">
        <f t="shared" si="31"/>
        <v>79275498</v>
      </c>
      <c r="Q52" s="11">
        <f t="shared" si="31"/>
        <v>0</v>
      </c>
      <c r="R52" s="11">
        <f t="shared" si="31"/>
        <v>0</v>
      </c>
      <c r="S52" s="11">
        <f t="shared" si="31"/>
        <v>0</v>
      </c>
      <c r="T52" s="11">
        <f t="shared" si="31"/>
        <v>0</v>
      </c>
      <c r="U52" s="11">
        <f t="shared" si="31"/>
        <v>0</v>
      </c>
      <c r="V52" s="11">
        <f t="shared" si="31"/>
        <v>79275498</v>
      </c>
      <c r="W52" s="11">
        <f t="shared" si="31"/>
        <v>0</v>
      </c>
      <c r="X52" s="11">
        <f t="shared" si="31"/>
        <v>0</v>
      </c>
      <c r="Y52" s="11">
        <f t="shared" si="31"/>
        <v>0</v>
      </c>
      <c r="Z52" s="11">
        <f t="shared" si="31"/>
        <v>0</v>
      </c>
      <c r="AA52" s="11">
        <f t="shared" si="31"/>
        <v>0</v>
      </c>
      <c r="AB52" s="11">
        <f t="shared" si="31"/>
        <v>0</v>
      </c>
      <c r="AC52" s="11">
        <f t="shared" si="31"/>
        <v>0</v>
      </c>
      <c r="AD52" s="11">
        <f t="shared" si="31"/>
        <v>79275498</v>
      </c>
      <c r="AE52" s="11">
        <f t="shared" si="31"/>
        <v>0</v>
      </c>
      <c r="AF52" s="11">
        <f t="shared" si="31"/>
        <v>0</v>
      </c>
      <c r="AG52" s="11">
        <f t="shared" si="31"/>
        <v>0</v>
      </c>
      <c r="AH52" s="11">
        <f t="shared" si="31"/>
        <v>0</v>
      </c>
      <c r="AI52" s="11">
        <f t="shared" si="31"/>
        <v>79275498</v>
      </c>
      <c r="AJ52" s="11">
        <f t="shared" si="31"/>
        <v>0</v>
      </c>
      <c r="AK52" s="11">
        <f t="shared" si="31"/>
        <v>0</v>
      </c>
      <c r="AL52" s="11">
        <f t="shared" si="31"/>
        <v>0</v>
      </c>
      <c r="AM52" s="11">
        <f t="shared" si="31"/>
        <v>0</v>
      </c>
      <c r="AN52" s="11">
        <f t="shared" si="31"/>
        <v>0</v>
      </c>
      <c r="AO52" s="11">
        <f t="shared" si="31"/>
        <v>0</v>
      </c>
      <c r="AP52" s="11">
        <f t="shared" si="31"/>
        <v>0</v>
      </c>
      <c r="AQ52" s="11">
        <f t="shared" si="31"/>
        <v>79275498</v>
      </c>
      <c r="AR52" s="11">
        <f t="shared" si="31"/>
        <v>0</v>
      </c>
      <c r="AS52" s="11">
        <f t="shared" si="31"/>
        <v>0</v>
      </c>
      <c r="AT52" s="11">
        <f t="shared" si="31"/>
        <v>0</v>
      </c>
      <c r="AU52" s="11">
        <f t="shared" si="31"/>
        <v>0</v>
      </c>
      <c r="AV52" s="11">
        <f t="shared" si="31"/>
        <v>79275498</v>
      </c>
      <c r="AW52" s="11">
        <f t="shared" si="31"/>
        <v>0</v>
      </c>
      <c r="AX52" s="11">
        <f t="shared" si="31"/>
        <v>0</v>
      </c>
      <c r="AY52" s="11">
        <f t="shared" si="31"/>
        <v>0</v>
      </c>
      <c r="AZ52" s="11">
        <f t="shared" si="31"/>
        <v>0</v>
      </c>
      <c r="BA52" s="11">
        <f t="shared" si="31"/>
        <v>0</v>
      </c>
      <c r="BB52" s="11">
        <f t="shared" si="31"/>
        <v>0</v>
      </c>
      <c r="BC52" s="11">
        <f t="shared" si="31"/>
        <v>0</v>
      </c>
      <c r="BD52" s="11">
        <f t="shared" si="31"/>
        <v>79275498</v>
      </c>
      <c r="BE52" s="11">
        <f t="shared" si="31"/>
        <v>0</v>
      </c>
      <c r="BF52" s="11">
        <f t="shared" si="31"/>
        <v>0</v>
      </c>
      <c r="BG52" s="11">
        <f t="shared" si="31"/>
        <v>0</v>
      </c>
      <c r="BH52" s="11">
        <f t="shared" si="31"/>
        <v>0</v>
      </c>
      <c r="BI52" s="48">
        <f t="shared" si="31"/>
        <v>79275498</v>
      </c>
      <c r="BJ52" s="36">
        <f>SUM(BJ53:BJ53)</f>
        <v>0</v>
      </c>
      <c r="BK52" s="36">
        <f>SUM(BK53:BK53)</f>
        <v>0</v>
      </c>
      <c r="BL52" s="36">
        <f>SUM(BL53:BL53)</f>
        <v>0</v>
      </c>
      <c r="BM52" s="36">
        <f>SUM(BM53:BM53)</f>
        <v>0</v>
      </c>
    </row>
    <row r="53" spans="1:65" x14ac:dyDescent="0.2">
      <c r="A53" s="47" t="s">
        <v>12</v>
      </c>
      <c r="B53" s="12">
        <v>3</v>
      </c>
      <c r="C53" s="12">
        <v>2</v>
      </c>
      <c r="D53" s="12">
        <v>1</v>
      </c>
      <c r="E53" s="12">
        <v>1</v>
      </c>
      <c r="F53" s="12"/>
      <c r="G53" s="12">
        <v>11</v>
      </c>
      <c r="H53" s="13" t="s">
        <v>76</v>
      </c>
      <c r="I53" s="79">
        <v>79275498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79">
        <v>79275498</v>
      </c>
      <c r="Q53" s="14">
        <v>0</v>
      </c>
      <c r="R53" s="100">
        <v>0</v>
      </c>
      <c r="S53" s="14"/>
      <c r="T53" s="14"/>
      <c r="U53" s="14"/>
      <c r="V53" s="14">
        <f>SUM(J53:U53)</f>
        <v>79275498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79">
        <v>79275498</v>
      </c>
      <c r="AE53" s="100">
        <v>0</v>
      </c>
      <c r="AF53" s="14"/>
      <c r="AG53" s="14"/>
      <c r="AH53" s="14"/>
      <c r="AI53" s="14">
        <f>SUM(W53:AH53)</f>
        <v>79275498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0</v>
      </c>
      <c r="AQ53" s="79">
        <v>79275498</v>
      </c>
      <c r="AR53" s="100">
        <v>0</v>
      </c>
      <c r="AS53" s="14"/>
      <c r="AT53" s="14"/>
      <c r="AU53" s="14"/>
      <c r="AV53" s="14">
        <f>SUM(AJ53:AU53)</f>
        <v>79275498</v>
      </c>
      <c r="AW53" s="14">
        <v>0</v>
      </c>
      <c r="AX53" s="14">
        <v>0</v>
      </c>
      <c r="AY53" s="14">
        <v>0</v>
      </c>
      <c r="AZ53" s="14">
        <v>0</v>
      </c>
      <c r="BA53" s="14">
        <v>0</v>
      </c>
      <c r="BB53" s="14">
        <v>0</v>
      </c>
      <c r="BC53" s="14">
        <v>0</v>
      </c>
      <c r="BD53" s="79">
        <v>79275498</v>
      </c>
      <c r="BE53" s="100">
        <v>0</v>
      </c>
      <c r="BF53" s="14"/>
      <c r="BG53" s="14"/>
      <c r="BH53" s="14"/>
      <c r="BI53" s="49">
        <f>SUM(AW53:BH53)</f>
        <v>79275498</v>
      </c>
      <c r="BJ53" s="37">
        <f>+I53-V53</f>
        <v>0</v>
      </c>
      <c r="BK53" s="37">
        <f>+V53-AI53</f>
        <v>0</v>
      </c>
      <c r="BL53" s="37">
        <f>+AI53-AV53</f>
        <v>0</v>
      </c>
      <c r="BM53" s="37">
        <f>+AV53-BI53</f>
        <v>0</v>
      </c>
    </row>
    <row r="54" spans="1:65" x14ac:dyDescent="0.2">
      <c r="A54" s="47"/>
      <c r="B54" s="12"/>
      <c r="C54" s="12"/>
      <c r="D54" s="12"/>
      <c r="E54" s="12"/>
      <c r="F54" s="12"/>
      <c r="G54" s="12"/>
      <c r="H54" s="13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49"/>
      <c r="BJ54" s="37"/>
      <c r="BK54" s="37"/>
      <c r="BL54" s="37"/>
      <c r="BM54" s="37"/>
    </row>
    <row r="55" spans="1:65" ht="15" x14ac:dyDescent="0.2">
      <c r="A55" s="47"/>
      <c r="B55" s="12"/>
      <c r="C55" s="12"/>
      <c r="D55" s="12"/>
      <c r="E55" s="12"/>
      <c r="F55" s="12"/>
      <c r="G55" s="12"/>
      <c r="H55" s="15" t="s">
        <v>96</v>
      </c>
      <c r="I55" s="18">
        <f>+I56</f>
        <v>1956475367</v>
      </c>
      <c r="J55" s="18">
        <f t="shared" ref="J55:BI56" si="32">+J56</f>
        <v>356000000</v>
      </c>
      <c r="K55" s="18">
        <f t="shared" si="32"/>
        <v>0</v>
      </c>
      <c r="L55" s="18">
        <f t="shared" si="32"/>
        <v>0</v>
      </c>
      <c r="M55" s="18">
        <f t="shared" si="32"/>
        <v>0</v>
      </c>
      <c r="N55" s="18">
        <f t="shared" si="32"/>
        <v>0</v>
      </c>
      <c r="O55" s="18">
        <f t="shared" si="32"/>
        <v>26672475</v>
      </c>
      <c r="P55" s="18">
        <f t="shared" si="32"/>
        <v>66621280</v>
      </c>
      <c r="Q55" s="18">
        <f t="shared" si="32"/>
        <v>0</v>
      </c>
      <c r="R55" s="18">
        <f t="shared" si="32"/>
        <v>0</v>
      </c>
      <c r="S55" s="18">
        <f t="shared" si="32"/>
        <v>0</v>
      </c>
      <c r="T55" s="18">
        <f t="shared" si="32"/>
        <v>0</v>
      </c>
      <c r="U55" s="18">
        <f t="shared" si="32"/>
        <v>0</v>
      </c>
      <c r="V55" s="18">
        <f t="shared" si="32"/>
        <v>449293755</v>
      </c>
      <c r="W55" s="18">
        <f t="shared" si="32"/>
        <v>32024800</v>
      </c>
      <c r="X55" s="18">
        <f t="shared" si="32"/>
        <v>0</v>
      </c>
      <c r="Y55" s="18">
        <f t="shared" si="32"/>
        <v>0</v>
      </c>
      <c r="Z55" s="18">
        <f t="shared" si="32"/>
        <v>147200000</v>
      </c>
      <c r="AA55" s="18">
        <f t="shared" si="32"/>
        <v>0</v>
      </c>
      <c r="AB55" s="18">
        <f t="shared" si="32"/>
        <v>158400000</v>
      </c>
      <c r="AC55" s="18">
        <f t="shared" si="32"/>
        <v>64333080</v>
      </c>
      <c r="AD55" s="18">
        <f t="shared" si="32"/>
        <v>0</v>
      </c>
      <c r="AE55" s="18">
        <f t="shared" si="32"/>
        <v>26672475</v>
      </c>
      <c r="AF55" s="18">
        <f t="shared" si="32"/>
        <v>0</v>
      </c>
      <c r="AG55" s="18">
        <f t="shared" si="32"/>
        <v>0</v>
      </c>
      <c r="AH55" s="18">
        <f t="shared" si="32"/>
        <v>0</v>
      </c>
      <c r="AI55" s="18">
        <f t="shared" si="32"/>
        <v>428630355</v>
      </c>
      <c r="AJ55" s="18">
        <f t="shared" si="32"/>
        <v>0</v>
      </c>
      <c r="AK55" s="18">
        <f t="shared" si="32"/>
        <v>0</v>
      </c>
      <c r="AL55" s="18">
        <f t="shared" si="32"/>
        <v>0</v>
      </c>
      <c r="AM55" s="18">
        <f t="shared" si="32"/>
        <v>0</v>
      </c>
      <c r="AN55" s="18">
        <f t="shared" si="32"/>
        <v>0</v>
      </c>
      <c r="AO55" s="18">
        <f t="shared" si="32"/>
        <v>16420977</v>
      </c>
      <c r="AP55" s="18">
        <f t="shared" si="32"/>
        <v>63613756</v>
      </c>
      <c r="AQ55" s="18">
        <f t="shared" si="32"/>
        <v>45312419</v>
      </c>
      <c r="AR55" s="18">
        <f t="shared" si="32"/>
        <v>38812949</v>
      </c>
      <c r="AS55" s="18">
        <f t="shared" si="32"/>
        <v>0</v>
      </c>
      <c r="AT55" s="18">
        <f t="shared" si="32"/>
        <v>0</v>
      </c>
      <c r="AU55" s="18">
        <f t="shared" si="32"/>
        <v>0</v>
      </c>
      <c r="AV55" s="18">
        <f t="shared" si="32"/>
        <v>164160101</v>
      </c>
      <c r="AW55" s="18">
        <f t="shared" si="32"/>
        <v>0</v>
      </c>
      <c r="AX55" s="18">
        <f t="shared" si="32"/>
        <v>0</v>
      </c>
      <c r="AY55" s="18">
        <f t="shared" si="32"/>
        <v>0</v>
      </c>
      <c r="AZ55" s="18">
        <f t="shared" si="32"/>
        <v>0</v>
      </c>
      <c r="BA55" s="18">
        <f t="shared" si="32"/>
        <v>0</v>
      </c>
      <c r="BB55" s="18">
        <f t="shared" si="32"/>
        <v>16420977</v>
      </c>
      <c r="BC55" s="18">
        <f t="shared" si="32"/>
        <v>63613756</v>
      </c>
      <c r="BD55" s="18">
        <f t="shared" si="32"/>
        <v>45312419</v>
      </c>
      <c r="BE55" s="18">
        <f t="shared" si="32"/>
        <v>38812949</v>
      </c>
      <c r="BF55" s="18">
        <f t="shared" si="32"/>
        <v>0</v>
      </c>
      <c r="BG55" s="18">
        <f t="shared" si="32"/>
        <v>0</v>
      </c>
      <c r="BH55" s="18">
        <f t="shared" si="32"/>
        <v>0</v>
      </c>
      <c r="BI55" s="51">
        <f t="shared" si="32"/>
        <v>164160101</v>
      </c>
      <c r="BJ55" s="39">
        <f t="shared" ref="BJ55:BM56" si="33">+BJ56</f>
        <v>1507181612</v>
      </c>
      <c r="BK55" s="39">
        <f t="shared" si="33"/>
        <v>20663400</v>
      </c>
      <c r="BL55" s="39">
        <f t="shared" si="33"/>
        <v>264470254</v>
      </c>
      <c r="BM55" s="39">
        <f t="shared" si="33"/>
        <v>0</v>
      </c>
    </row>
    <row r="56" spans="1:65" s="19" customFormat="1" ht="15" x14ac:dyDescent="0.2">
      <c r="A56" s="47" t="s">
        <v>80</v>
      </c>
      <c r="B56" s="12">
        <v>8</v>
      </c>
      <c r="C56" s="12"/>
      <c r="D56" s="12"/>
      <c r="E56" s="12"/>
      <c r="F56" s="12"/>
      <c r="G56" s="12">
        <v>11</v>
      </c>
      <c r="H56" s="15" t="s">
        <v>113</v>
      </c>
      <c r="I56" s="18">
        <f>+I57</f>
        <v>1956475367</v>
      </c>
      <c r="J56" s="18">
        <f t="shared" si="32"/>
        <v>356000000</v>
      </c>
      <c r="K56" s="18">
        <f t="shared" si="32"/>
        <v>0</v>
      </c>
      <c r="L56" s="18">
        <f t="shared" si="32"/>
        <v>0</v>
      </c>
      <c r="M56" s="18">
        <f t="shared" si="32"/>
        <v>0</v>
      </c>
      <c r="N56" s="18">
        <f t="shared" si="32"/>
        <v>0</v>
      </c>
      <c r="O56" s="18">
        <f t="shared" si="32"/>
        <v>26672475</v>
      </c>
      <c r="P56" s="18">
        <f t="shared" si="32"/>
        <v>66621280</v>
      </c>
      <c r="Q56" s="18">
        <f t="shared" si="32"/>
        <v>0</v>
      </c>
      <c r="R56" s="18">
        <f t="shared" si="32"/>
        <v>0</v>
      </c>
      <c r="S56" s="18">
        <f t="shared" si="32"/>
        <v>0</v>
      </c>
      <c r="T56" s="18">
        <f t="shared" si="32"/>
        <v>0</v>
      </c>
      <c r="U56" s="18">
        <f t="shared" si="32"/>
        <v>0</v>
      </c>
      <c r="V56" s="18">
        <f t="shared" si="32"/>
        <v>449293755</v>
      </c>
      <c r="W56" s="18">
        <f t="shared" si="32"/>
        <v>32024800</v>
      </c>
      <c r="X56" s="18">
        <f t="shared" si="32"/>
        <v>0</v>
      </c>
      <c r="Y56" s="18">
        <f t="shared" si="32"/>
        <v>0</v>
      </c>
      <c r="Z56" s="18">
        <f t="shared" si="32"/>
        <v>147200000</v>
      </c>
      <c r="AA56" s="18">
        <f t="shared" si="32"/>
        <v>0</v>
      </c>
      <c r="AB56" s="18">
        <f t="shared" si="32"/>
        <v>158400000</v>
      </c>
      <c r="AC56" s="18">
        <f t="shared" si="32"/>
        <v>64333080</v>
      </c>
      <c r="AD56" s="18">
        <f t="shared" si="32"/>
        <v>0</v>
      </c>
      <c r="AE56" s="18">
        <f t="shared" si="32"/>
        <v>26672475</v>
      </c>
      <c r="AF56" s="18">
        <f t="shared" si="32"/>
        <v>0</v>
      </c>
      <c r="AG56" s="18">
        <f t="shared" si="32"/>
        <v>0</v>
      </c>
      <c r="AH56" s="18">
        <f t="shared" si="32"/>
        <v>0</v>
      </c>
      <c r="AI56" s="18">
        <f t="shared" si="32"/>
        <v>428630355</v>
      </c>
      <c r="AJ56" s="18">
        <f t="shared" si="32"/>
        <v>0</v>
      </c>
      <c r="AK56" s="18">
        <f t="shared" si="32"/>
        <v>0</v>
      </c>
      <c r="AL56" s="18">
        <f t="shared" si="32"/>
        <v>0</v>
      </c>
      <c r="AM56" s="18">
        <f t="shared" si="32"/>
        <v>0</v>
      </c>
      <c r="AN56" s="18">
        <f t="shared" si="32"/>
        <v>0</v>
      </c>
      <c r="AO56" s="18">
        <f t="shared" si="32"/>
        <v>16420977</v>
      </c>
      <c r="AP56" s="18">
        <f t="shared" si="32"/>
        <v>63613756</v>
      </c>
      <c r="AQ56" s="18">
        <f t="shared" si="32"/>
        <v>45312419</v>
      </c>
      <c r="AR56" s="18">
        <f t="shared" si="32"/>
        <v>38812949</v>
      </c>
      <c r="AS56" s="18">
        <f t="shared" si="32"/>
        <v>0</v>
      </c>
      <c r="AT56" s="18">
        <f t="shared" si="32"/>
        <v>0</v>
      </c>
      <c r="AU56" s="18">
        <f t="shared" si="32"/>
        <v>0</v>
      </c>
      <c r="AV56" s="18">
        <f t="shared" si="32"/>
        <v>164160101</v>
      </c>
      <c r="AW56" s="18">
        <f t="shared" si="32"/>
        <v>0</v>
      </c>
      <c r="AX56" s="18">
        <f t="shared" si="32"/>
        <v>0</v>
      </c>
      <c r="AY56" s="18">
        <f t="shared" si="32"/>
        <v>0</v>
      </c>
      <c r="AZ56" s="18">
        <f t="shared" si="32"/>
        <v>0</v>
      </c>
      <c r="BA56" s="18">
        <f t="shared" si="32"/>
        <v>0</v>
      </c>
      <c r="BB56" s="18">
        <f t="shared" si="32"/>
        <v>16420977</v>
      </c>
      <c r="BC56" s="18">
        <f t="shared" si="32"/>
        <v>63613756</v>
      </c>
      <c r="BD56" s="18">
        <f t="shared" si="32"/>
        <v>45312419</v>
      </c>
      <c r="BE56" s="18">
        <f t="shared" si="32"/>
        <v>38812949</v>
      </c>
      <c r="BF56" s="18">
        <f t="shared" si="32"/>
        <v>0</v>
      </c>
      <c r="BG56" s="18">
        <f t="shared" si="32"/>
        <v>0</v>
      </c>
      <c r="BH56" s="18">
        <f t="shared" si="32"/>
        <v>0</v>
      </c>
      <c r="BI56" s="51">
        <f t="shared" si="32"/>
        <v>164160101</v>
      </c>
      <c r="BJ56" s="39">
        <f t="shared" si="33"/>
        <v>1507181612</v>
      </c>
      <c r="BK56" s="39">
        <f t="shared" si="33"/>
        <v>20663400</v>
      </c>
      <c r="BL56" s="39">
        <f t="shared" si="33"/>
        <v>264470254</v>
      </c>
      <c r="BM56" s="39">
        <f t="shared" si="33"/>
        <v>0</v>
      </c>
    </row>
    <row r="57" spans="1:65" s="64" customFormat="1" hidden="1" x14ac:dyDescent="0.2">
      <c r="A57" s="58" t="s">
        <v>80</v>
      </c>
      <c r="B57" s="59">
        <v>8</v>
      </c>
      <c r="C57" s="59">
        <v>12</v>
      </c>
      <c r="D57" s="59"/>
      <c r="E57" s="59"/>
      <c r="F57" s="59"/>
      <c r="G57" s="59">
        <v>11</v>
      </c>
      <c r="H57" s="60" t="s">
        <v>114</v>
      </c>
      <c r="I57" s="78">
        <v>1956475367</v>
      </c>
      <c r="J57" s="90">
        <v>356000000</v>
      </c>
      <c r="K57" s="61">
        <v>0</v>
      </c>
      <c r="L57" s="61">
        <v>0</v>
      </c>
      <c r="M57" s="89">
        <v>0</v>
      </c>
      <c r="N57" s="61">
        <v>0</v>
      </c>
      <c r="O57" s="89">
        <v>26672475</v>
      </c>
      <c r="P57" s="78">
        <v>66621280</v>
      </c>
      <c r="Q57" s="61">
        <v>0</v>
      </c>
      <c r="R57" s="101">
        <v>0</v>
      </c>
      <c r="S57" s="61"/>
      <c r="T57" s="61"/>
      <c r="U57" s="61"/>
      <c r="V57" s="61">
        <f>SUM(J57:U57)</f>
        <v>449293755</v>
      </c>
      <c r="W57" s="90">
        <v>32024800</v>
      </c>
      <c r="X57" s="61">
        <v>0</v>
      </c>
      <c r="Y57" s="61">
        <v>0</v>
      </c>
      <c r="Z57" s="89">
        <v>147200000</v>
      </c>
      <c r="AA57" s="61">
        <v>0</v>
      </c>
      <c r="AB57" s="89">
        <v>158400000</v>
      </c>
      <c r="AC57" s="78">
        <v>64333080</v>
      </c>
      <c r="AD57" s="61">
        <v>0</v>
      </c>
      <c r="AE57" s="101">
        <v>26672475</v>
      </c>
      <c r="AF57" s="61"/>
      <c r="AG57" s="61"/>
      <c r="AH57" s="61"/>
      <c r="AI57" s="61">
        <f>SUM(W57:AH57)</f>
        <v>428630355</v>
      </c>
      <c r="AJ57" s="61">
        <v>0</v>
      </c>
      <c r="AK57" s="61">
        <v>0</v>
      </c>
      <c r="AL57" s="61">
        <v>0</v>
      </c>
      <c r="AM57" s="61">
        <v>0</v>
      </c>
      <c r="AN57" s="61">
        <v>0</v>
      </c>
      <c r="AO57" s="89">
        <v>16420977</v>
      </c>
      <c r="AP57" s="78">
        <v>63613756</v>
      </c>
      <c r="AQ57" s="78">
        <v>45312419</v>
      </c>
      <c r="AR57" s="101">
        <v>38812949</v>
      </c>
      <c r="AS57" s="61"/>
      <c r="AT57" s="61"/>
      <c r="AU57" s="61"/>
      <c r="AV57" s="61">
        <f>SUM(AJ57:AU57)</f>
        <v>164160101</v>
      </c>
      <c r="AW57" s="61">
        <v>0</v>
      </c>
      <c r="AX57" s="61">
        <v>0</v>
      </c>
      <c r="AY57" s="61">
        <v>0</v>
      </c>
      <c r="AZ57" s="61">
        <v>0</v>
      </c>
      <c r="BA57" s="61">
        <v>0</v>
      </c>
      <c r="BB57" s="89">
        <v>16420977</v>
      </c>
      <c r="BC57" s="78">
        <v>63613756</v>
      </c>
      <c r="BD57" s="78">
        <v>45312419</v>
      </c>
      <c r="BE57" s="78">
        <v>38812949</v>
      </c>
      <c r="BF57" s="61"/>
      <c r="BG57" s="61"/>
      <c r="BH57" s="61"/>
      <c r="BI57" s="62">
        <f>SUM(AW57:BH57)</f>
        <v>164160101</v>
      </c>
      <c r="BJ57" s="63">
        <f>+I57-V57</f>
        <v>1507181612</v>
      </c>
      <c r="BK57" s="63">
        <f>+V57-AI57</f>
        <v>20663400</v>
      </c>
      <c r="BL57" s="63">
        <f>+AI57-AV57</f>
        <v>264470254</v>
      </c>
      <c r="BM57" s="63">
        <f>+AV57-BI57</f>
        <v>0</v>
      </c>
    </row>
    <row r="58" spans="1:65" x14ac:dyDescent="0.2">
      <c r="A58" s="47"/>
      <c r="B58" s="12"/>
      <c r="C58" s="12"/>
      <c r="D58" s="12"/>
      <c r="E58" s="12"/>
      <c r="F58" s="12"/>
      <c r="G58" s="12"/>
      <c r="H58" s="13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49"/>
      <c r="BJ58" s="37"/>
      <c r="BK58" s="37"/>
      <c r="BL58" s="37"/>
      <c r="BM58" s="37"/>
    </row>
    <row r="59" spans="1:65" ht="15" x14ac:dyDescent="0.2">
      <c r="A59" s="47"/>
      <c r="B59" s="12"/>
      <c r="C59" s="12"/>
      <c r="D59" s="12"/>
      <c r="E59" s="12"/>
      <c r="F59" s="12"/>
      <c r="G59" s="12"/>
      <c r="H59" s="15" t="s">
        <v>20</v>
      </c>
      <c r="I59" s="11">
        <f>+I11+I55</f>
        <v>47189538143</v>
      </c>
      <c r="J59" s="11">
        <f t="shared" ref="J59:BH59" si="34">+J11+J55</f>
        <v>6650574696</v>
      </c>
      <c r="K59" s="11">
        <f t="shared" si="34"/>
        <v>1969242199</v>
      </c>
      <c r="L59" s="11">
        <f t="shared" si="34"/>
        <v>2865553196</v>
      </c>
      <c r="M59" s="11">
        <f t="shared" si="34"/>
        <v>3150270473</v>
      </c>
      <c r="N59" s="11">
        <f t="shared" si="34"/>
        <v>2532487068</v>
      </c>
      <c r="O59" s="11">
        <f t="shared" si="34"/>
        <v>3405503807</v>
      </c>
      <c r="P59" s="11">
        <f t="shared" si="34"/>
        <v>5636625720</v>
      </c>
      <c r="Q59" s="11">
        <f t="shared" si="34"/>
        <v>2274531294</v>
      </c>
      <c r="R59" s="11">
        <f t="shared" si="34"/>
        <v>2138323460</v>
      </c>
      <c r="S59" s="11">
        <f t="shared" si="34"/>
        <v>0</v>
      </c>
      <c r="T59" s="11">
        <f t="shared" si="34"/>
        <v>0</v>
      </c>
      <c r="U59" s="11">
        <f t="shared" si="34"/>
        <v>0</v>
      </c>
      <c r="V59" s="11">
        <f t="shared" si="34"/>
        <v>30623111913</v>
      </c>
      <c r="W59" s="11">
        <f t="shared" si="34"/>
        <v>2748041763</v>
      </c>
      <c r="X59" s="11">
        <f t="shared" si="34"/>
        <v>2089910012</v>
      </c>
      <c r="Y59" s="11">
        <f t="shared" si="34"/>
        <v>2968629072</v>
      </c>
      <c r="Z59" s="11">
        <f t="shared" si="34"/>
        <v>3316511409</v>
      </c>
      <c r="AA59" s="11">
        <f t="shared" si="34"/>
        <v>2848231965</v>
      </c>
      <c r="AB59" s="11">
        <f t="shared" si="34"/>
        <v>3410607052</v>
      </c>
      <c r="AC59" s="11">
        <f t="shared" si="34"/>
        <v>4546267292</v>
      </c>
      <c r="AD59" s="11">
        <f t="shared" si="34"/>
        <v>3749778502</v>
      </c>
      <c r="AE59" s="11">
        <f t="shared" si="34"/>
        <v>3308859440</v>
      </c>
      <c r="AF59" s="11">
        <f t="shared" si="34"/>
        <v>0</v>
      </c>
      <c r="AG59" s="11">
        <f t="shared" si="34"/>
        <v>0</v>
      </c>
      <c r="AH59" s="11">
        <f t="shared" si="34"/>
        <v>0</v>
      </c>
      <c r="AI59" s="11">
        <f>+AI11+AI55</f>
        <v>28986836507</v>
      </c>
      <c r="AJ59" s="11">
        <f t="shared" si="34"/>
        <v>588827482</v>
      </c>
      <c r="AK59" s="11">
        <f t="shared" si="34"/>
        <v>1896914040</v>
      </c>
      <c r="AL59" s="11">
        <f t="shared" si="34"/>
        <v>3100719395</v>
      </c>
      <c r="AM59" s="11">
        <f t="shared" si="34"/>
        <v>3691748528</v>
      </c>
      <c r="AN59" s="11">
        <f t="shared" si="34"/>
        <v>3949397325</v>
      </c>
      <c r="AO59" s="11">
        <f t="shared" si="34"/>
        <v>3687274583</v>
      </c>
      <c r="AP59" s="11">
        <f t="shared" si="34"/>
        <v>3796658214</v>
      </c>
      <c r="AQ59" s="11">
        <f t="shared" si="34"/>
        <v>3240948747</v>
      </c>
      <c r="AR59" s="11">
        <f t="shared" si="34"/>
        <v>2443588619</v>
      </c>
      <c r="AS59" s="11">
        <f t="shared" si="34"/>
        <v>0</v>
      </c>
      <c r="AT59" s="11">
        <f t="shared" si="34"/>
        <v>0</v>
      </c>
      <c r="AU59" s="11">
        <f t="shared" si="34"/>
        <v>0</v>
      </c>
      <c r="AV59" s="11">
        <f>+AV11+AV55</f>
        <v>26396076933</v>
      </c>
      <c r="AW59" s="11">
        <f t="shared" si="34"/>
        <v>588827482</v>
      </c>
      <c r="AX59" s="11">
        <f t="shared" si="34"/>
        <v>1884605888</v>
      </c>
      <c r="AY59" s="11">
        <f t="shared" si="34"/>
        <v>3110103531</v>
      </c>
      <c r="AZ59" s="11">
        <f t="shared" si="34"/>
        <v>3694672544</v>
      </c>
      <c r="BA59" s="11">
        <f t="shared" si="34"/>
        <v>3944277213</v>
      </c>
      <c r="BB59" s="11">
        <f t="shared" si="34"/>
        <v>3692394695</v>
      </c>
      <c r="BC59" s="11">
        <f t="shared" si="34"/>
        <v>3796658214</v>
      </c>
      <c r="BD59" s="11">
        <f t="shared" si="34"/>
        <v>3240948747</v>
      </c>
      <c r="BE59" s="11">
        <f t="shared" si="34"/>
        <v>2443588619</v>
      </c>
      <c r="BF59" s="11">
        <f t="shared" si="34"/>
        <v>0</v>
      </c>
      <c r="BG59" s="11">
        <f t="shared" si="34"/>
        <v>0</v>
      </c>
      <c r="BH59" s="11">
        <f t="shared" si="34"/>
        <v>0</v>
      </c>
      <c r="BI59" s="48">
        <f>+BI11+BI55</f>
        <v>26396076933</v>
      </c>
      <c r="BJ59" s="36">
        <f>+BJ11+BJ55</f>
        <v>16566426230</v>
      </c>
      <c r="BK59" s="36">
        <f>+BK11+BK55</f>
        <v>1636275406</v>
      </c>
      <c r="BL59" s="36">
        <f>+BL11+BL55</f>
        <v>2590759574</v>
      </c>
      <c r="BM59" s="36">
        <f>+BM11+BM55</f>
        <v>0</v>
      </c>
    </row>
    <row r="60" spans="1:65" ht="15" x14ac:dyDescent="0.2">
      <c r="A60" s="47"/>
      <c r="B60" s="12"/>
      <c r="C60" s="12"/>
      <c r="D60" s="12"/>
      <c r="E60" s="12"/>
      <c r="F60" s="12"/>
      <c r="G60" s="12"/>
      <c r="H60" s="15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48"/>
      <c r="BJ60" s="36"/>
      <c r="BK60" s="36"/>
      <c r="BL60" s="36"/>
      <c r="BM60" s="36"/>
    </row>
    <row r="61" spans="1:65" ht="15" x14ac:dyDescent="0.2">
      <c r="A61" s="45"/>
      <c r="B61" s="9"/>
      <c r="C61" s="9"/>
      <c r="D61" s="9"/>
      <c r="E61" s="9"/>
      <c r="F61" s="9"/>
      <c r="G61" s="9"/>
      <c r="H61" s="15" t="s">
        <v>13</v>
      </c>
      <c r="I61" s="16">
        <f>+I62+I70+I88</f>
        <v>68918432742</v>
      </c>
      <c r="J61" s="16">
        <f t="shared" ref="J61:BM61" si="35">+J62+J70+J88</f>
        <v>43373765744</v>
      </c>
      <c r="K61" s="16">
        <f t="shared" si="35"/>
        <v>4792803446</v>
      </c>
      <c r="L61" s="16">
        <f t="shared" si="35"/>
        <v>3925679607</v>
      </c>
      <c r="M61" s="16">
        <f t="shared" si="35"/>
        <v>265809615</v>
      </c>
      <c r="N61" s="16">
        <f t="shared" si="35"/>
        <v>3340302070</v>
      </c>
      <c r="O61" s="16">
        <f t="shared" si="35"/>
        <v>3839865613</v>
      </c>
      <c r="P61" s="16">
        <f t="shared" si="35"/>
        <v>1405440927</v>
      </c>
      <c r="Q61" s="16">
        <f t="shared" si="35"/>
        <v>1068885498</v>
      </c>
      <c r="R61" s="16">
        <f t="shared" si="35"/>
        <v>508036064.51999998</v>
      </c>
      <c r="S61" s="16">
        <f t="shared" si="35"/>
        <v>0</v>
      </c>
      <c r="T61" s="16">
        <f t="shared" si="35"/>
        <v>0</v>
      </c>
      <c r="U61" s="16">
        <f t="shared" si="35"/>
        <v>0</v>
      </c>
      <c r="V61" s="16">
        <f t="shared" si="35"/>
        <v>62520588584.519997</v>
      </c>
      <c r="W61" s="16">
        <f t="shared" si="35"/>
        <v>33282048233</v>
      </c>
      <c r="X61" s="16">
        <f t="shared" si="35"/>
        <v>8978092053</v>
      </c>
      <c r="Y61" s="16">
        <f t="shared" si="35"/>
        <v>3492641468</v>
      </c>
      <c r="Z61" s="16">
        <f t="shared" si="35"/>
        <v>974346361</v>
      </c>
      <c r="AA61" s="16">
        <f t="shared" si="35"/>
        <v>948957434</v>
      </c>
      <c r="AB61" s="16">
        <f t="shared" si="35"/>
        <v>1828438167</v>
      </c>
      <c r="AC61" s="16">
        <f t="shared" si="35"/>
        <v>1890180401</v>
      </c>
      <c r="AD61" s="16">
        <f t="shared" si="35"/>
        <v>2151001593</v>
      </c>
      <c r="AE61" s="16">
        <f t="shared" si="35"/>
        <v>886565206.1099999</v>
      </c>
      <c r="AF61" s="16">
        <f t="shared" si="35"/>
        <v>0</v>
      </c>
      <c r="AG61" s="16">
        <f t="shared" si="35"/>
        <v>0</v>
      </c>
      <c r="AH61" s="16">
        <f t="shared" si="35"/>
        <v>0</v>
      </c>
      <c r="AI61" s="16">
        <f t="shared" si="35"/>
        <v>54432270916.110001</v>
      </c>
      <c r="AJ61" s="16">
        <f t="shared" si="35"/>
        <v>259264209</v>
      </c>
      <c r="AK61" s="16">
        <f t="shared" si="35"/>
        <v>10636293307</v>
      </c>
      <c r="AL61" s="16">
        <f t="shared" si="35"/>
        <v>3711249548</v>
      </c>
      <c r="AM61" s="16">
        <f t="shared" si="35"/>
        <v>4086482947</v>
      </c>
      <c r="AN61" s="16">
        <f t="shared" si="35"/>
        <v>4227384419</v>
      </c>
      <c r="AO61" s="16">
        <f t="shared" si="35"/>
        <v>3661420752</v>
      </c>
      <c r="AP61" s="16">
        <f t="shared" si="35"/>
        <v>4433355001</v>
      </c>
      <c r="AQ61" s="16">
        <f t="shared" si="35"/>
        <v>4190498270</v>
      </c>
      <c r="AR61" s="16">
        <f t="shared" si="35"/>
        <v>4584768868.3699999</v>
      </c>
      <c r="AS61" s="16">
        <f t="shared" si="35"/>
        <v>0</v>
      </c>
      <c r="AT61" s="16">
        <f t="shared" si="35"/>
        <v>0</v>
      </c>
      <c r="AU61" s="16">
        <f t="shared" si="35"/>
        <v>0</v>
      </c>
      <c r="AV61" s="16">
        <f t="shared" si="35"/>
        <v>39790717321.370003</v>
      </c>
      <c r="AW61" s="16">
        <f t="shared" si="35"/>
        <v>259264209</v>
      </c>
      <c r="AX61" s="16">
        <f t="shared" si="35"/>
        <v>10585440739</v>
      </c>
      <c r="AY61" s="16">
        <f t="shared" si="35"/>
        <v>3693154830</v>
      </c>
      <c r="AZ61" s="16">
        <f t="shared" si="35"/>
        <v>4118286628</v>
      </c>
      <c r="BA61" s="16">
        <f t="shared" si="35"/>
        <v>4208309831</v>
      </c>
      <c r="BB61" s="16">
        <f t="shared" si="35"/>
        <v>3526773923</v>
      </c>
      <c r="BC61" s="16">
        <f t="shared" si="35"/>
        <v>4560875090</v>
      </c>
      <c r="BD61" s="16">
        <f t="shared" si="35"/>
        <v>4222008159</v>
      </c>
      <c r="BE61" s="16">
        <f t="shared" si="35"/>
        <v>4615269748.3699999</v>
      </c>
      <c r="BF61" s="16">
        <f t="shared" si="35"/>
        <v>0</v>
      </c>
      <c r="BG61" s="16">
        <f t="shared" si="35"/>
        <v>0</v>
      </c>
      <c r="BH61" s="16">
        <f t="shared" si="35"/>
        <v>0</v>
      </c>
      <c r="BI61" s="50">
        <f t="shared" si="35"/>
        <v>39789383157.370003</v>
      </c>
      <c r="BJ61" s="31">
        <f t="shared" si="35"/>
        <v>6397844157.4799995</v>
      </c>
      <c r="BK61" s="31">
        <f t="shared" si="35"/>
        <v>8088317668.4099998</v>
      </c>
      <c r="BL61" s="31">
        <f t="shared" si="35"/>
        <v>14641553594.74</v>
      </c>
      <c r="BM61" s="31">
        <f t="shared" si="35"/>
        <v>1334164</v>
      </c>
    </row>
    <row r="62" spans="1:65" ht="15" x14ac:dyDescent="0.2">
      <c r="A62" s="47" t="s">
        <v>12</v>
      </c>
      <c r="B62" s="12">
        <v>1</v>
      </c>
      <c r="C62" s="12"/>
      <c r="D62" s="12"/>
      <c r="E62" s="12"/>
      <c r="F62" s="12"/>
      <c r="G62" s="12"/>
      <c r="H62" s="15" t="s">
        <v>14</v>
      </c>
      <c r="I62" s="11">
        <f>SUM(I63:I64)</f>
        <v>19995380865</v>
      </c>
      <c r="J62" s="11">
        <f t="shared" ref="J62:BI62" si="36">SUM(J63:J64)</f>
        <v>18496430617</v>
      </c>
      <c r="K62" s="11">
        <f t="shared" si="36"/>
        <v>52249304</v>
      </c>
      <c r="L62" s="11">
        <f t="shared" si="36"/>
        <v>173541914</v>
      </c>
      <c r="M62" s="11">
        <f t="shared" si="36"/>
        <v>1542290</v>
      </c>
      <c r="N62" s="11">
        <f t="shared" si="36"/>
        <v>370007464</v>
      </c>
      <c r="O62" s="11">
        <f t="shared" si="36"/>
        <v>186871216</v>
      </c>
      <c r="P62" s="11">
        <f t="shared" si="36"/>
        <v>0</v>
      </c>
      <c r="Q62" s="11">
        <f t="shared" si="36"/>
        <v>0</v>
      </c>
      <c r="R62" s="11">
        <f t="shared" si="36"/>
        <v>0</v>
      </c>
      <c r="S62" s="11">
        <f t="shared" si="36"/>
        <v>0</v>
      </c>
      <c r="T62" s="11">
        <f t="shared" si="36"/>
        <v>0</v>
      </c>
      <c r="U62" s="11">
        <f t="shared" si="36"/>
        <v>0</v>
      </c>
      <c r="V62" s="11">
        <f t="shared" si="36"/>
        <v>19280642805</v>
      </c>
      <c r="W62" s="11">
        <f t="shared" si="36"/>
        <v>17842005875</v>
      </c>
      <c r="X62" s="11">
        <f t="shared" si="36"/>
        <v>87694572</v>
      </c>
      <c r="Y62" s="11">
        <f t="shared" si="36"/>
        <v>14140864</v>
      </c>
      <c r="Z62" s="11">
        <f t="shared" si="36"/>
        <v>168002546</v>
      </c>
      <c r="AA62" s="11">
        <f t="shared" si="36"/>
        <v>316838820</v>
      </c>
      <c r="AB62" s="11">
        <f t="shared" si="36"/>
        <v>257191862</v>
      </c>
      <c r="AC62" s="11">
        <f t="shared" si="36"/>
        <v>-40919024</v>
      </c>
      <c r="AD62" s="11">
        <f t="shared" si="36"/>
        <v>-8848046</v>
      </c>
      <c r="AE62" s="11">
        <f t="shared" si="36"/>
        <v>113458231</v>
      </c>
      <c r="AF62" s="11">
        <f t="shared" si="36"/>
        <v>0</v>
      </c>
      <c r="AG62" s="11">
        <f t="shared" si="36"/>
        <v>0</v>
      </c>
      <c r="AH62" s="11">
        <f t="shared" si="36"/>
        <v>0</v>
      </c>
      <c r="AI62" s="11">
        <f t="shared" si="36"/>
        <v>18749565700</v>
      </c>
      <c r="AJ62" s="11">
        <f t="shared" si="36"/>
        <v>72467583</v>
      </c>
      <c r="AK62" s="11">
        <f t="shared" si="36"/>
        <v>9788246700</v>
      </c>
      <c r="AL62" s="11">
        <f t="shared" si="36"/>
        <v>562784593</v>
      </c>
      <c r="AM62" s="11">
        <f t="shared" si="36"/>
        <v>1534036958</v>
      </c>
      <c r="AN62" s="11">
        <f t="shared" si="36"/>
        <v>1155130122</v>
      </c>
      <c r="AO62" s="11">
        <f t="shared" si="36"/>
        <v>906252676</v>
      </c>
      <c r="AP62" s="11">
        <f t="shared" si="36"/>
        <v>254296015</v>
      </c>
      <c r="AQ62" s="11">
        <f t="shared" si="36"/>
        <v>701457454</v>
      </c>
      <c r="AR62" s="11">
        <f t="shared" si="36"/>
        <v>858560355</v>
      </c>
      <c r="AS62" s="11">
        <f t="shared" si="36"/>
        <v>0</v>
      </c>
      <c r="AT62" s="11">
        <f t="shared" si="36"/>
        <v>0</v>
      </c>
      <c r="AU62" s="11">
        <f t="shared" si="36"/>
        <v>0</v>
      </c>
      <c r="AV62" s="11">
        <f t="shared" si="36"/>
        <v>15833232456</v>
      </c>
      <c r="AW62" s="11">
        <f t="shared" si="36"/>
        <v>72467583</v>
      </c>
      <c r="AX62" s="11">
        <f t="shared" si="36"/>
        <v>9787081330</v>
      </c>
      <c r="AY62" s="11">
        <f t="shared" si="36"/>
        <v>559545415</v>
      </c>
      <c r="AZ62" s="11">
        <f t="shared" si="36"/>
        <v>1537105821</v>
      </c>
      <c r="BA62" s="11">
        <f t="shared" si="36"/>
        <v>1155130122</v>
      </c>
      <c r="BB62" s="11">
        <f t="shared" si="36"/>
        <v>726148400</v>
      </c>
      <c r="BC62" s="11">
        <f t="shared" si="36"/>
        <v>430169800</v>
      </c>
      <c r="BD62" s="11">
        <f t="shared" si="36"/>
        <v>706405166</v>
      </c>
      <c r="BE62" s="11">
        <f t="shared" si="36"/>
        <v>859178819</v>
      </c>
      <c r="BF62" s="11">
        <f t="shared" si="36"/>
        <v>0</v>
      </c>
      <c r="BG62" s="11">
        <f t="shared" si="36"/>
        <v>0</v>
      </c>
      <c r="BH62" s="11">
        <f t="shared" si="36"/>
        <v>0</v>
      </c>
      <c r="BI62" s="48">
        <f t="shared" si="36"/>
        <v>15833232456</v>
      </c>
      <c r="BJ62" s="36">
        <f>SUM(BJ63:BJ64)</f>
        <v>714738060</v>
      </c>
      <c r="BK62" s="36">
        <f>SUM(BK63:BK64)</f>
        <v>531077105</v>
      </c>
      <c r="BL62" s="36">
        <f>SUM(BL63:BL64)</f>
        <v>2916333244</v>
      </c>
      <c r="BM62" s="36">
        <f>SUM(BM63:BM64)</f>
        <v>0</v>
      </c>
    </row>
    <row r="63" spans="1:65" x14ac:dyDescent="0.2">
      <c r="A63" s="47" t="s">
        <v>12</v>
      </c>
      <c r="B63" s="12">
        <v>1</v>
      </c>
      <c r="C63" s="12">
        <v>0</v>
      </c>
      <c r="D63" s="12">
        <v>1</v>
      </c>
      <c r="E63" s="12">
        <v>1</v>
      </c>
      <c r="F63" s="12">
        <v>1</v>
      </c>
      <c r="G63" s="12">
        <v>20</v>
      </c>
      <c r="H63" s="13" t="s">
        <v>77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/>
      <c r="T63" s="14"/>
      <c r="U63" s="14"/>
      <c r="V63" s="14">
        <f>SUM(J63:U63)</f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/>
      <c r="AG63" s="14"/>
      <c r="AH63" s="14"/>
      <c r="AI63" s="14">
        <f>SUM(W63:AH63)</f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/>
      <c r="AT63" s="14"/>
      <c r="AU63" s="14"/>
      <c r="AV63" s="14">
        <f>SUM(AJ63:AU63)</f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/>
      <c r="BG63" s="14"/>
      <c r="BH63" s="14"/>
      <c r="BI63" s="49">
        <f>SUM(AW63:BH63)</f>
        <v>0</v>
      </c>
      <c r="BJ63" s="37">
        <f>+I63-V63</f>
        <v>0</v>
      </c>
      <c r="BK63" s="37">
        <f>+V63-AI63</f>
        <v>0</v>
      </c>
      <c r="BL63" s="37">
        <f>+AI63-AV63</f>
        <v>0</v>
      </c>
      <c r="BM63" s="37">
        <f>+AV63-BI63</f>
        <v>0</v>
      </c>
    </row>
    <row r="64" spans="1:65" ht="15" x14ac:dyDescent="0.2">
      <c r="A64" s="47" t="s">
        <v>12</v>
      </c>
      <c r="B64" s="12">
        <v>1</v>
      </c>
      <c r="C64" s="12">
        <v>0</v>
      </c>
      <c r="D64" s="12">
        <v>2</v>
      </c>
      <c r="E64" s="12"/>
      <c r="F64" s="12"/>
      <c r="G64" s="12"/>
      <c r="H64" s="15" t="s">
        <v>21</v>
      </c>
      <c r="I64" s="11">
        <f>+I65</f>
        <v>19995380865</v>
      </c>
      <c r="J64" s="11">
        <f t="shared" ref="J64:BI64" si="37">+J65</f>
        <v>18496430617</v>
      </c>
      <c r="K64" s="11">
        <f t="shared" si="37"/>
        <v>52249304</v>
      </c>
      <c r="L64" s="11">
        <f t="shared" si="37"/>
        <v>173541914</v>
      </c>
      <c r="M64" s="11">
        <f t="shared" si="37"/>
        <v>1542290</v>
      </c>
      <c r="N64" s="11">
        <f t="shared" si="37"/>
        <v>370007464</v>
      </c>
      <c r="O64" s="11">
        <f t="shared" si="37"/>
        <v>186871216</v>
      </c>
      <c r="P64" s="11">
        <f t="shared" si="37"/>
        <v>0</v>
      </c>
      <c r="Q64" s="11">
        <f t="shared" si="37"/>
        <v>0</v>
      </c>
      <c r="R64" s="11">
        <f t="shared" si="37"/>
        <v>0</v>
      </c>
      <c r="S64" s="11">
        <f t="shared" si="37"/>
        <v>0</v>
      </c>
      <c r="T64" s="11">
        <f t="shared" si="37"/>
        <v>0</v>
      </c>
      <c r="U64" s="11">
        <f t="shared" si="37"/>
        <v>0</v>
      </c>
      <c r="V64" s="11">
        <f t="shared" si="37"/>
        <v>19280642805</v>
      </c>
      <c r="W64" s="11">
        <f t="shared" si="37"/>
        <v>17842005875</v>
      </c>
      <c r="X64" s="11">
        <f t="shared" si="37"/>
        <v>87694572</v>
      </c>
      <c r="Y64" s="11">
        <f t="shared" si="37"/>
        <v>14140864</v>
      </c>
      <c r="Z64" s="11">
        <f t="shared" si="37"/>
        <v>168002546</v>
      </c>
      <c r="AA64" s="11">
        <f t="shared" si="37"/>
        <v>316838820</v>
      </c>
      <c r="AB64" s="11">
        <f t="shared" si="37"/>
        <v>257191862</v>
      </c>
      <c r="AC64" s="11">
        <f t="shared" si="37"/>
        <v>-40919024</v>
      </c>
      <c r="AD64" s="11">
        <f t="shared" si="37"/>
        <v>-8848046</v>
      </c>
      <c r="AE64" s="11">
        <f t="shared" si="37"/>
        <v>113458231</v>
      </c>
      <c r="AF64" s="11">
        <f t="shared" si="37"/>
        <v>0</v>
      </c>
      <c r="AG64" s="11">
        <f t="shared" si="37"/>
        <v>0</v>
      </c>
      <c r="AH64" s="11">
        <f t="shared" si="37"/>
        <v>0</v>
      </c>
      <c r="AI64" s="11">
        <f t="shared" si="37"/>
        <v>18749565700</v>
      </c>
      <c r="AJ64" s="11">
        <f t="shared" si="37"/>
        <v>72467583</v>
      </c>
      <c r="AK64" s="11">
        <f t="shared" si="37"/>
        <v>9788246700</v>
      </c>
      <c r="AL64" s="11">
        <f t="shared" si="37"/>
        <v>562784593</v>
      </c>
      <c r="AM64" s="11">
        <f t="shared" si="37"/>
        <v>1534036958</v>
      </c>
      <c r="AN64" s="11">
        <f t="shared" si="37"/>
        <v>1155130122</v>
      </c>
      <c r="AO64" s="11">
        <f t="shared" si="37"/>
        <v>906252676</v>
      </c>
      <c r="AP64" s="11">
        <f t="shared" si="37"/>
        <v>254296015</v>
      </c>
      <c r="AQ64" s="11">
        <f t="shared" si="37"/>
        <v>701457454</v>
      </c>
      <c r="AR64" s="11">
        <f t="shared" si="37"/>
        <v>858560355</v>
      </c>
      <c r="AS64" s="11">
        <f t="shared" si="37"/>
        <v>0</v>
      </c>
      <c r="AT64" s="11">
        <f t="shared" si="37"/>
        <v>0</v>
      </c>
      <c r="AU64" s="11">
        <f t="shared" si="37"/>
        <v>0</v>
      </c>
      <c r="AV64" s="11">
        <f t="shared" si="37"/>
        <v>15833232456</v>
      </c>
      <c r="AW64" s="11">
        <f t="shared" si="37"/>
        <v>72467583</v>
      </c>
      <c r="AX64" s="11">
        <f t="shared" si="37"/>
        <v>9787081330</v>
      </c>
      <c r="AY64" s="11">
        <f t="shared" si="37"/>
        <v>559545415</v>
      </c>
      <c r="AZ64" s="11">
        <f t="shared" si="37"/>
        <v>1537105821</v>
      </c>
      <c r="BA64" s="11">
        <f t="shared" si="37"/>
        <v>1155130122</v>
      </c>
      <c r="BB64" s="11">
        <f t="shared" si="37"/>
        <v>726148400</v>
      </c>
      <c r="BC64" s="11">
        <f t="shared" si="37"/>
        <v>430169800</v>
      </c>
      <c r="BD64" s="11">
        <f t="shared" si="37"/>
        <v>706405166</v>
      </c>
      <c r="BE64" s="11">
        <f t="shared" si="37"/>
        <v>859178819</v>
      </c>
      <c r="BF64" s="11">
        <f t="shared" si="37"/>
        <v>0</v>
      </c>
      <c r="BG64" s="11">
        <f t="shared" si="37"/>
        <v>0</v>
      </c>
      <c r="BH64" s="11">
        <f t="shared" si="37"/>
        <v>0</v>
      </c>
      <c r="BI64" s="48">
        <f t="shared" si="37"/>
        <v>15833232456</v>
      </c>
      <c r="BJ64" s="36">
        <f>+BJ65</f>
        <v>714738060</v>
      </c>
      <c r="BK64" s="36">
        <f>+BK65</f>
        <v>531077105</v>
      </c>
      <c r="BL64" s="36">
        <f>+BL65</f>
        <v>2916333244</v>
      </c>
      <c r="BM64" s="36">
        <f>+BM65</f>
        <v>0</v>
      </c>
    </row>
    <row r="65" spans="1:65" ht="15" x14ac:dyDescent="0.2">
      <c r="A65" s="47" t="s">
        <v>12</v>
      </c>
      <c r="B65" s="12">
        <v>1</v>
      </c>
      <c r="C65" s="12">
        <v>0</v>
      </c>
      <c r="D65" s="12">
        <v>2</v>
      </c>
      <c r="E65" s="12"/>
      <c r="F65" s="12"/>
      <c r="G65" s="12"/>
      <c r="H65" s="15" t="s">
        <v>19</v>
      </c>
      <c r="I65" s="11">
        <f>SUM(I66:I68)</f>
        <v>19995380865</v>
      </c>
      <c r="J65" s="11">
        <f t="shared" ref="J65:BI65" si="38">SUM(J66:J68)</f>
        <v>18496430617</v>
      </c>
      <c r="K65" s="11">
        <f t="shared" si="38"/>
        <v>52249304</v>
      </c>
      <c r="L65" s="11">
        <f t="shared" si="38"/>
        <v>173541914</v>
      </c>
      <c r="M65" s="11">
        <f t="shared" si="38"/>
        <v>1542290</v>
      </c>
      <c r="N65" s="11">
        <f t="shared" si="38"/>
        <v>370007464</v>
      </c>
      <c r="O65" s="11">
        <f t="shared" si="38"/>
        <v>186871216</v>
      </c>
      <c r="P65" s="11">
        <f t="shared" si="38"/>
        <v>0</v>
      </c>
      <c r="Q65" s="11">
        <f t="shared" si="38"/>
        <v>0</v>
      </c>
      <c r="R65" s="11">
        <f t="shared" si="38"/>
        <v>0</v>
      </c>
      <c r="S65" s="11">
        <f t="shared" si="38"/>
        <v>0</v>
      </c>
      <c r="T65" s="11">
        <f t="shared" si="38"/>
        <v>0</v>
      </c>
      <c r="U65" s="11">
        <f t="shared" si="38"/>
        <v>0</v>
      </c>
      <c r="V65" s="11">
        <f t="shared" si="38"/>
        <v>19280642805</v>
      </c>
      <c r="W65" s="11">
        <f t="shared" si="38"/>
        <v>17842005875</v>
      </c>
      <c r="X65" s="11">
        <f t="shared" si="38"/>
        <v>87694572</v>
      </c>
      <c r="Y65" s="11">
        <f t="shared" si="38"/>
        <v>14140864</v>
      </c>
      <c r="Z65" s="11">
        <f t="shared" si="38"/>
        <v>168002546</v>
      </c>
      <c r="AA65" s="11">
        <f t="shared" si="38"/>
        <v>316838820</v>
      </c>
      <c r="AB65" s="11">
        <f t="shared" si="38"/>
        <v>257191862</v>
      </c>
      <c r="AC65" s="11">
        <f t="shared" si="38"/>
        <v>-40919024</v>
      </c>
      <c r="AD65" s="11">
        <f t="shared" si="38"/>
        <v>-8848046</v>
      </c>
      <c r="AE65" s="11">
        <f t="shared" si="38"/>
        <v>113458231</v>
      </c>
      <c r="AF65" s="11">
        <f t="shared" si="38"/>
        <v>0</v>
      </c>
      <c r="AG65" s="11">
        <f t="shared" si="38"/>
        <v>0</v>
      </c>
      <c r="AH65" s="11">
        <f t="shared" si="38"/>
        <v>0</v>
      </c>
      <c r="AI65" s="11">
        <f t="shared" si="38"/>
        <v>18749565700</v>
      </c>
      <c r="AJ65" s="11">
        <f t="shared" si="38"/>
        <v>72467583</v>
      </c>
      <c r="AK65" s="11">
        <f t="shared" si="38"/>
        <v>9788246700</v>
      </c>
      <c r="AL65" s="11">
        <f t="shared" si="38"/>
        <v>562784593</v>
      </c>
      <c r="AM65" s="11">
        <f t="shared" si="38"/>
        <v>1534036958</v>
      </c>
      <c r="AN65" s="11">
        <f t="shared" si="38"/>
        <v>1155130122</v>
      </c>
      <c r="AO65" s="11">
        <f t="shared" si="38"/>
        <v>906252676</v>
      </c>
      <c r="AP65" s="11">
        <f t="shared" si="38"/>
        <v>254296015</v>
      </c>
      <c r="AQ65" s="11">
        <f t="shared" si="38"/>
        <v>701457454</v>
      </c>
      <c r="AR65" s="11">
        <f t="shared" si="38"/>
        <v>858560355</v>
      </c>
      <c r="AS65" s="11">
        <f t="shared" si="38"/>
        <v>0</v>
      </c>
      <c r="AT65" s="11">
        <f t="shared" si="38"/>
        <v>0</v>
      </c>
      <c r="AU65" s="11">
        <f t="shared" si="38"/>
        <v>0</v>
      </c>
      <c r="AV65" s="11">
        <f t="shared" si="38"/>
        <v>15833232456</v>
      </c>
      <c r="AW65" s="11">
        <f t="shared" si="38"/>
        <v>72467583</v>
      </c>
      <c r="AX65" s="11">
        <f t="shared" si="38"/>
        <v>9787081330</v>
      </c>
      <c r="AY65" s="11">
        <f t="shared" si="38"/>
        <v>559545415</v>
      </c>
      <c r="AZ65" s="11">
        <f t="shared" si="38"/>
        <v>1537105821</v>
      </c>
      <c r="BA65" s="11">
        <f t="shared" si="38"/>
        <v>1155130122</v>
      </c>
      <c r="BB65" s="11">
        <f t="shared" si="38"/>
        <v>726148400</v>
      </c>
      <c r="BC65" s="11">
        <f t="shared" si="38"/>
        <v>430169800</v>
      </c>
      <c r="BD65" s="11">
        <f t="shared" si="38"/>
        <v>706405166</v>
      </c>
      <c r="BE65" s="11">
        <f t="shared" si="38"/>
        <v>859178819</v>
      </c>
      <c r="BF65" s="11">
        <f t="shared" si="38"/>
        <v>0</v>
      </c>
      <c r="BG65" s="11">
        <f t="shared" si="38"/>
        <v>0</v>
      </c>
      <c r="BH65" s="11">
        <f t="shared" si="38"/>
        <v>0</v>
      </c>
      <c r="BI65" s="48">
        <f t="shared" si="38"/>
        <v>15833232456</v>
      </c>
      <c r="BJ65" s="36">
        <f>SUM(BJ66:BJ68)</f>
        <v>714738060</v>
      </c>
      <c r="BK65" s="36">
        <f>SUM(BK66:BK68)</f>
        <v>531077105</v>
      </c>
      <c r="BL65" s="36">
        <f>SUM(BL66:BL68)</f>
        <v>2916333244</v>
      </c>
      <c r="BM65" s="36">
        <f>SUM(BM66:BM68)</f>
        <v>0</v>
      </c>
    </row>
    <row r="66" spans="1:65" x14ac:dyDescent="0.2">
      <c r="A66" s="47" t="s">
        <v>12</v>
      </c>
      <c r="B66" s="12">
        <v>1</v>
      </c>
      <c r="C66" s="12">
        <v>0</v>
      </c>
      <c r="D66" s="12">
        <v>2</v>
      </c>
      <c r="E66" s="12">
        <v>12</v>
      </c>
      <c r="F66" s="12">
        <v>0</v>
      </c>
      <c r="G66" s="12">
        <v>20</v>
      </c>
      <c r="H66" s="13" t="s">
        <v>38</v>
      </c>
      <c r="I66" s="79">
        <v>185418060</v>
      </c>
      <c r="J66" s="88">
        <v>120480000</v>
      </c>
      <c r="K66" s="86">
        <v>50200000</v>
      </c>
      <c r="L66" s="86">
        <v>0</v>
      </c>
      <c r="M66" s="86">
        <v>0</v>
      </c>
      <c r="N66" s="87">
        <v>0</v>
      </c>
      <c r="O66" s="86">
        <v>0</v>
      </c>
      <c r="P66" s="79">
        <v>0</v>
      </c>
      <c r="Q66" s="79">
        <v>0</v>
      </c>
      <c r="R66" s="79">
        <v>0</v>
      </c>
      <c r="S66" s="14"/>
      <c r="T66" s="14"/>
      <c r="U66" s="14"/>
      <c r="V66" s="14">
        <f>SUM(J66:U66)</f>
        <v>170680000</v>
      </c>
      <c r="W66" s="88">
        <v>0</v>
      </c>
      <c r="X66" s="86">
        <v>5566176</v>
      </c>
      <c r="Y66" s="86">
        <v>11484756</v>
      </c>
      <c r="Z66" s="86">
        <v>7730800</v>
      </c>
      <c r="AA66" s="87">
        <v>9586192</v>
      </c>
      <c r="AB66" s="86">
        <v>24429328</v>
      </c>
      <c r="AC66" s="79">
        <v>5566176</v>
      </c>
      <c r="AD66" s="79">
        <v>9586192</v>
      </c>
      <c r="AE66" s="79">
        <v>16080064</v>
      </c>
      <c r="AF66" s="14"/>
      <c r="AG66" s="14"/>
      <c r="AH66" s="14"/>
      <c r="AI66" s="14">
        <f>SUM(W66:AH66)</f>
        <v>90029684</v>
      </c>
      <c r="AJ66" s="88">
        <v>0</v>
      </c>
      <c r="AK66" s="86">
        <v>5566176</v>
      </c>
      <c r="AL66" s="86">
        <v>11484756</v>
      </c>
      <c r="AM66" s="86">
        <v>7730800</v>
      </c>
      <c r="AN66" s="87">
        <v>9586192</v>
      </c>
      <c r="AO66" s="86">
        <v>24429328</v>
      </c>
      <c r="AP66" s="79">
        <v>5566176</v>
      </c>
      <c r="AQ66" s="79">
        <v>9586192</v>
      </c>
      <c r="AR66" s="79">
        <v>16080064</v>
      </c>
      <c r="AS66" s="14"/>
      <c r="AT66" s="14"/>
      <c r="AU66" s="14"/>
      <c r="AV66" s="14">
        <f>SUM(AJ66:AU66)</f>
        <v>90029684</v>
      </c>
      <c r="AW66" s="88">
        <v>0</v>
      </c>
      <c r="AX66" s="86">
        <v>5566176</v>
      </c>
      <c r="AY66" s="86">
        <v>11484756</v>
      </c>
      <c r="AZ66" s="86">
        <v>7730800</v>
      </c>
      <c r="BA66" s="87">
        <v>9586192</v>
      </c>
      <c r="BB66" s="86">
        <v>24429328</v>
      </c>
      <c r="BC66" s="79">
        <v>0</v>
      </c>
      <c r="BD66" s="79">
        <v>14533904</v>
      </c>
      <c r="BE66" s="79">
        <v>16698528</v>
      </c>
      <c r="BF66" s="14"/>
      <c r="BG66" s="14"/>
      <c r="BH66" s="14"/>
      <c r="BI66" s="49">
        <f>SUM(AW66:BH66)</f>
        <v>90029684</v>
      </c>
      <c r="BJ66" s="37">
        <f>+I66-V66</f>
        <v>14738060</v>
      </c>
      <c r="BK66" s="37">
        <f>+V66-AI66</f>
        <v>80650316</v>
      </c>
      <c r="BL66" s="37">
        <f>+AI66-AV66</f>
        <v>0</v>
      </c>
      <c r="BM66" s="37">
        <f>+AV66-BI66</f>
        <v>0</v>
      </c>
    </row>
    <row r="67" spans="1:65" x14ac:dyDescent="0.2">
      <c r="A67" s="47" t="s">
        <v>12</v>
      </c>
      <c r="B67" s="12">
        <v>1</v>
      </c>
      <c r="C67" s="12">
        <v>0</v>
      </c>
      <c r="D67" s="12">
        <v>2</v>
      </c>
      <c r="E67" s="12">
        <v>14</v>
      </c>
      <c r="F67" s="12">
        <v>0</v>
      </c>
      <c r="G67" s="12">
        <v>20</v>
      </c>
      <c r="H67" s="13" t="s">
        <v>53</v>
      </c>
      <c r="I67" s="79">
        <v>9152638600</v>
      </c>
      <c r="J67" s="88">
        <v>8452638600</v>
      </c>
      <c r="K67" s="86">
        <v>0</v>
      </c>
      <c r="L67" s="86">
        <v>0</v>
      </c>
      <c r="M67" s="86">
        <v>0</v>
      </c>
      <c r="N67" s="87">
        <v>0</v>
      </c>
      <c r="O67" s="86">
        <v>0</v>
      </c>
      <c r="P67" s="79">
        <v>0</v>
      </c>
      <c r="Q67" s="79">
        <v>0</v>
      </c>
      <c r="R67" s="79">
        <v>0</v>
      </c>
      <c r="S67" s="22"/>
      <c r="T67" s="22"/>
      <c r="U67" s="22"/>
      <c r="V67" s="14">
        <f>SUM(J67:U67)</f>
        <v>8452638600</v>
      </c>
      <c r="W67" s="88">
        <v>8446237671</v>
      </c>
      <c r="X67" s="86">
        <v>0</v>
      </c>
      <c r="Y67" s="86">
        <v>-15121489</v>
      </c>
      <c r="Z67" s="86">
        <v>-37372896</v>
      </c>
      <c r="AA67" s="87">
        <v>-63922678</v>
      </c>
      <c r="AB67" s="86">
        <v>-1618449</v>
      </c>
      <c r="AC67" s="79">
        <v>-46485200</v>
      </c>
      <c r="AD67" s="79">
        <v>-24425449</v>
      </c>
      <c r="AE67" s="79">
        <v>109912900</v>
      </c>
      <c r="AF67" s="22"/>
      <c r="AG67" s="22"/>
      <c r="AH67" s="22"/>
      <c r="AI67" s="14">
        <f>SUM(W67:AH67)</f>
        <v>8367204410</v>
      </c>
      <c r="AJ67" s="88">
        <v>72467583</v>
      </c>
      <c r="AK67" s="86">
        <v>680538915</v>
      </c>
      <c r="AL67" s="86">
        <v>410657350</v>
      </c>
      <c r="AM67" s="86">
        <v>1328358441</v>
      </c>
      <c r="AN67" s="87">
        <v>727789081</v>
      </c>
      <c r="AO67" s="86">
        <v>639295993</v>
      </c>
      <c r="AP67" s="79">
        <v>205667699</v>
      </c>
      <c r="AQ67" s="79">
        <v>691871262</v>
      </c>
      <c r="AR67" s="79">
        <v>815999963</v>
      </c>
      <c r="AS67" s="22"/>
      <c r="AT67" s="22"/>
      <c r="AU67" s="22"/>
      <c r="AV67" s="14">
        <f>SUM(AJ67:AU67)</f>
        <v>5572646287</v>
      </c>
      <c r="AW67" s="88">
        <v>72467583</v>
      </c>
      <c r="AX67" s="86">
        <v>680538915</v>
      </c>
      <c r="AY67" s="86">
        <v>406252802</v>
      </c>
      <c r="AZ67" s="86">
        <v>1331427304</v>
      </c>
      <c r="BA67" s="87">
        <v>727789081</v>
      </c>
      <c r="BB67" s="86">
        <v>459191717</v>
      </c>
      <c r="BC67" s="79">
        <v>387107660</v>
      </c>
      <c r="BD67" s="79">
        <v>691871262</v>
      </c>
      <c r="BE67" s="79">
        <v>815999963</v>
      </c>
      <c r="BF67" s="22"/>
      <c r="BG67" s="22"/>
      <c r="BH67" s="22"/>
      <c r="BI67" s="49">
        <f>SUM(AW67:BH67)</f>
        <v>5572646287</v>
      </c>
      <c r="BJ67" s="37">
        <f>+I67-V67</f>
        <v>700000000</v>
      </c>
      <c r="BK67" s="37">
        <f>+V67-AI67</f>
        <v>85434190</v>
      </c>
      <c r="BL67" s="37">
        <f>+AI67-AV67</f>
        <v>2794558123</v>
      </c>
      <c r="BM67" s="37">
        <f>+AV67-BI67</f>
        <v>0</v>
      </c>
    </row>
    <row r="68" spans="1:65" x14ac:dyDescent="0.2">
      <c r="A68" s="47" t="s">
        <v>12</v>
      </c>
      <c r="B68" s="12">
        <v>1</v>
      </c>
      <c r="C68" s="12">
        <v>0</v>
      </c>
      <c r="D68" s="12">
        <v>2</v>
      </c>
      <c r="E68" s="12">
        <v>16</v>
      </c>
      <c r="F68" s="12">
        <v>0</v>
      </c>
      <c r="G68" s="12">
        <v>20</v>
      </c>
      <c r="H68" s="13" t="s">
        <v>39</v>
      </c>
      <c r="I68" s="79">
        <v>10657324205</v>
      </c>
      <c r="J68" s="88">
        <v>9923312017</v>
      </c>
      <c r="K68" s="86">
        <v>2049304</v>
      </c>
      <c r="L68" s="86">
        <v>173541914</v>
      </c>
      <c r="M68" s="86">
        <v>1542290</v>
      </c>
      <c r="N68" s="87">
        <v>370007464</v>
      </c>
      <c r="O68" s="86">
        <v>186871216</v>
      </c>
      <c r="P68" s="79">
        <v>0</v>
      </c>
      <c r="Q68" s="79">
        <v>0</v>
      </c>
      <c r="R68" s="79">
        <v>0</v>
      </c>
      <c r="S68" s="21"/>
      <c r="T68" s="21"/>
      <c r="U68" s="21"/>
      <c r="V68" s="14">
        <f>SUM(J68:U68)</f>
        <v>10657324205</v>
      </c>
      <c r="W68" s="88">
        <v>9395768204</v>
      </c>
      <c r="X68" s="86">
        <v>82128396</v>
      </c>
      <c r="Y68" s="86">
        <v>17777597</v>
      </c>
      <c r="Z68" s="86">
        <v>197644642</v>
      </c>
      <c r="AA68" s="87">
        <v>371175306</v>
      </c>
      <c r="AB68" s="86">
        <v>234380983</v>
      </c>
      <c r="AC68" s="79">
        <v>0</v>
      </c>
      <c r="AD68" s="79">
        <v>5991211</v>
      </c>
      <c r="AE68" s="79">
        <v>-12534733</v>
      </c>
      <c r="AF68" s="21"/>
      <c r="AG68" s="21"/>
      <c r="AH68" s="21"/>
      <c r="AI68" s="14">
        <f>SUM(W68:AH68)</f>
        <v>10292331606</v>
      </c>
      <c r="AJ68" s="88">
        <v>0</v>
      </c>
      <c r="AK68" s="86">
        <v>9102141609</v>
      </c>
      <c r="AL68" s="86">
        <v>140642487</v>
      </c>
      <c r="AM68" s="86">
        <v>197947717</v>
      </c>
      <c r="AN68" s="87">
        <v>417754849</v>
      </c>
      <c r="AO68" s="86">
        <v>242527355</v>
      </c>
      <c r="AP68" s="79">
        <v>43062140</v>
      </c>
      <c r="AQ68" s="79">
        <v>0</v>
      </c>
      <c r="AR68" s="79">
        <v>26480328</v>
      </c>
      <c r="AS68" s="21"/>
      <c r="AT68" s="21"/>
      <c r="AU68" s="21"/>
      <c r="AV68" s="14">
        <f>SUM(AJ68:AU68)</f>
        <v>10170556485</v>
      </c>
      <c r="AW68" s="88">
        <v>0</v>
      </c>
      <c r="AX68" s="86">
        <v>9100976239</v>
      </c>
      <c r="AY68" s="86">
        <v>141807857</v>
      </c>
      <c r="AZ68" s="86">
        <v>197947717</v>
      </c>
      <c r="BA68" s="87">
        <v>417754849</v>
      </c>
      <c r="BB68" s="86">
        <v>242527355</v>
      </c>
      <c r="BC68" s="79">
        <v>43062140</v>
      </c>
      <c r="BD68" s="79">
        <v>0</v>
      </c>
      <c r="BE68" s="79">
        <v>26480328</v>
      </c>
      <c r="BF68" s="21"/>
      <c r="BG68" s="21"/>
      <c r="BH68" s="21"/>
      <c r="BI68" s="49">
        <f>SUM(AW68:BH68)</f>
        <v>10170556485</v>
      </c>
      <c r="BJ68" s="37">
        <f>+I68-V68</f>
        <v>0</v>
      </c>
      <c r="BK68" s="37">
        <f>+V68-AI68</f>
        <v>364992599</v>
      </c>
      <c r="BL68" s="37">
        <f>+AI68-AV68</f>
        <v>121775121</v>
      </c>
      <c r="BM68" s="37">
        <f>+AV68-BI68</f>
        <v>0</v>
      </c>
    </row>
    <row r="69" spans="1:65" x14ac:dyDescent="0.2">
      <c r="A69" s="47"/>
      <c r="B69" s="12"/>
      <c r="C69" s="12"/>
      <c r="D69" s="12"/>
      <c r="E69" s="12"/>
      <c r="F69" s="12"/>
      <c r="G69" s="12"/>
      <c r="H69" s="13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52"/>
      <c r="BJ69" s="40"/>
      <c r="BK69" s="40"/>
      <c r="BL69" s="40"/>
      <c r="BM69" s="40"/>
    </row>
    <row r="70" spans="1:65" ht="15" x14ac:dyDescent="0.2">
      <c r="A70" s="47" t="s">
        <v>12</v>
      </c>
      <c r="B70" s="12">
        <v>2</v>
      </c>
      <c r="C70" s="12"/>
      <c r="D70" s="12"/>
      <c r="E70" s="12"/>
      <c r="F70" s="12"/>
      <c r="G70" s="12"/>
      <c r="H70" s="15" t="s">
        <v>22</v>
      </c>
      <c r="I70" s="11">
        <f>+I71+I73</f>
        <v>43636992860</v>
      </c>
      <c r="J70" s="11">
        <f t="shared" ref="J70:BI70" si="39">+J71+J73</f>
        <v>23983213038</v>
      </c>
      <c r="K70" s="11">
        <f t="shared" si="39"/>
        <v>4136064826</v>
      </c>
      <c r="L70" s="11">
        <f t="shared" si="39"/>
        <v>2802874983</v>
      </c>
      <c r="M70" s="11">
        <f t="shared" si="39"/>
        <v>224264792</v>
      </c>
      <c r="N70" s="11">
        <f t="shared" si="39"/>
        <v>2263443466</v>
      </c>
      <c r="O70" s="11">
        <f t="shared" si="39"/>
        <v>3264092306</v>
      </c>
      <c r="P70" s="11">
        <f t="shared" si="39"/>
        <v>1076720424</v>
      </c>
      <c r="Q70" s="11">
        <f t="shared" si="39"/>
        <v>996936240</v>
      </c>
      <c r="R70" s="11">
        <f t="shared" si="39"/>
        <v>372135134.51999998</v>
      </c>
      <c r="S70" s="11">
        <f t="shared" si="39"/>
        <v>0</v>
      </c>
      <c r="T70" s="11">
        <f t="shared" si="39"/>
        <v>0</v>
      </c>
      <c r="U70" s="11">
        <f t="shared" si="39"/>
        <v>0</v>
      </c>
      <c r="V70" s="11">
        <f t="shared" si="39"/>
        <v>39119745209.519997</v>
      </c>
      <c r="W70" s="11">
        <f t="shared" si="39"/>
        <v>14768680812</v>
      </c>
      <c r="X70" s="11">
        <f t="shared" si="39"/>
        <v>8870264758</v>
      </c>
      <c r="Y70" s="11">
        <f t="shared" si="39"/>
        <v>2510933344</v>
      </c>
      <c r="Z70" s="11">
        <f t="shared" si="39"/>
        <v>771385803</v>
      </c>
      <c r="AA70" s="11">
        <f t="shared" si="39"/>
        <v>671819786</v>
      </c>
      <c r="AB70" s="11">
        <f t="shared" si="39"/>
        <v>1440180012</v>
      </c>
      <c r="AC70" s="11">
        <f t="shared" si="39"/>
        <v>1644253391</v>
      </c>
      <c r="AD70" s="11">
        <f t="shared" si="39"/>
        <v>1617089541.45</v>
      </c>
      <c r="AE70" s="11">
        <f t="shared" si="39"/>
        <v>601727819.07999992</v>
      </c>
      <c r="AF70" s="11">
        <f t="shared" si="39"/>
        <v>0</v>
      </c>
      <c r="AG70" s="11">
        <f t="shared" si="39"/>
        <v>0</v>
      </c>
      <c r="AH70" s="11">
        <f t="shared" si="39"/>
        <v>0</v>
      </c>
      <c r="AI70" s="11">
        <f t="shared" si="39"/>
        <v>32896335266.529999</v>
      </c>
      <c r="AJ70" s="11">
        <f t="shared" si="39"/>
        <v>186796626</v>
      </c>
      <c r="AK70" s="11">
        <f t="shared" si="39"/>
        <v>567613018</v>
      </c>
      <c r="AL70" s="11">
        <f t="shared" si="39"/>
        <v>2172570320</v>
      </c>
      <c r="AM70" s="11">
        <f t="shared" si="39"/>
        <v>2451352882</v>
      </c>
      <c r="AN70" s="11">
        <f t="shared" si="39"/>
        <v>2983871187</v>
      </c>
      <c r="AO70" s="11">
        <f t="shared" si="39"/>
        <v>2597956782</v>
      </c>
      <c r="AP70" s="11">
        <f t="shared" si="39"/>
        <v>3928395004</v>
      </c>
      <c r="AQ70" s="11">
        <f t="shared" si="39"/>
        <v>3059650356.4499998</v>
      </c>
      <c r="AR70" s="11">
        <f t="shared" si="39"/>
        <v>3455172231.3699999</v>
      </c>
      <c r="AS70" s="11">
        <f t="shared" si="39"/>
        <v>0</v>
      </c>
      <c r="AT70" s="11">
        <f t="shared" si="39"/>
        <v>0</v>
      </c>
      <c r="AU70" s="11">
        <f t="shared" si="39"/>
        <v>0</v>
      </c>
      <c r="AV70" s="11">
        <f t="shared" si="39"/>
        <v>21403378406.82</v>
      </c>
      <c r="AW70" s="11">
        <f t="shared" si="39"/>
        <v>186796626</v>
      </c>
      <c r="AX70" s="11">
        <f t="shared" si="39"/>
        <v>518544284</v>
      </c>
      <c r="AY70" s="11">
        <f t="shared" si="39"/>
        <v>2158456937</v>
      </c>
      <c r="AZ70" s="11">
        <f t="shared" si="39"/>
        <v>2479271868</v>
      </c>
      <c r="BA70" s="11">
        <f t="shared" si="39"/>
        <v>2975292597</v>
      </c>
      <c r="BB70" s="11">
        <f t="shared" si="39"/>
        <v>2632373442</v>
      </c>
      <c r="BC70" s="11">
        <f t="shared" si="39"/>
        <v>3885482101</v>
      </c>
      <c r="BD70" s="11">
        <f t="shared" si="39"/>
        <v>3080771740.4499998</v>
      </c>
      <c r="BE70" s="11">
        <f t="shared" si="39"/>
        <v>3485054647.3699999</v>
      </c>
      <c r="BF70" s="11">
        <f t="shared" si="39"/>
        <v>0</v>
      </c>
      <c r="BG70" s="11">
        <f t="shared" si="39"/>
        <v>0</v>
      </c>
      <c r="BH70" s="11">
        <f t="shared" si="39"/>
        <v>0</v>
      </c>
      <c r="BI70" s="48">
        <f t="shared" si="39"/>
        <v>21402044242.82</v>
      </c>
      <c r="BJ70" s="36">
        <f>+BJ71+BJ73</f>
        <v>4517247650.4799995</v>
      </c>
      <c r="BK70" s="36">
        <f>+BK71+BK73</f>
        <v>6223409942.9899998</v>
      </c>
      <c r="BL70" s="36">
        <f>+BL71+BL73</f>
        <v>11492956859.709999</v>
      </c>
      <c r="BM70" s="36">
        <f>+BM71+BM73</f>
        <v>1334164</v>
      </c>
    </row>
    <row r="71" spans="1:65" ht="15" x14ac:dyDescent="0.2">
      <c r="A71" s="47" t="s">
        <v>12</v>
      </c>
      <c r="B71" s="12">
        <v>2</v>
      </c>
      <c r="C71" s="12">
        <v>0</v>
      </c>
      <c r="D71" s="12">
        <v>3</v>
      </c>
      <c r="E71" s="12"/>
      <c r="F71" s="12"/>
      <c r="G71" s="12"/>
      <c r="H71" s="15" t="s">
        <v>54</v>
      </c>
      <c r="I71" s="11">
        <f>+I72</f>
        <v>623126859</v>
      </c>
      <c r="J71" s="11">
        <f t="shared" ref="J71:BI71" si="40">+J72</f>
        <v>73993540</v>
      </c>
      <c r="K71" s="11">
        <f t="shared" si="40"/>
        <v>107299261</v>
      </c>
      <c r="L71" s="11">
        <f t="shared" si="40"/>
        <v>117591316</v>
      </c>
      <c r="M71" s="11">
        <f t="shared" si="40"/>
        <v>99512269</v>
      </c>
      <c r="N71" s="11">
        <f t="shared" si="40"/>
        <v>688342</v>
      </c>
      <c r="O71" s="11">
        <f t="shared" si="40"/>
        <v>16403861</v>
      </c>
      <c r="P71" s="11">
        <f t="shared" si="40"/>
        <v>30798219</v>
      </c>
      <c r="Q71" s="11">
        <f t="shared" si="40"/>
        <v>21414651</v>
      </c>
      <c r="R71" s="11">
        <f t="shared" si="40"/>
        <v>15212309.52</v>
      </c>
      <c r="S71" s="11">
        <f t="shared" si="40"/>
        <v>0</v>
      </c>
      <c r="T71" s="11">
        <f t="shared" si="40"/>
        <v>0</v>
      </c>
      <c r="U71" s="11">
        <f t="shared" si="40"/>
        <v>0</v>
      </c>
      <c r="V71" s="11">
        <f t="shared" si="40"/>
        <v>482913768.51999998</v>
      </c>
      <c r="W71" s="11">
        <f t="shared" si="40"/>
        <v>73630092</v>
      </c>
      <c r="X71" s="11">
        <f t="shared" si="40"/>
        <v>99653905</v>
      </c>
      <c r="Y71" s="11">
        <f t="shared" si="40"/>
        <v>117482884</v>
      </c>
      <c r="Z71" s="11">
        <f t="shared" si="40"/>
        <v>99512269</v>
      </c>
      <c r="AA71" s="11">
        <f t="shared" si="40"/>
        <v>646500</v>
      </c>
      <c r="AB71" s="11">
        <f t="shared" si="40"/>
        <v>16283381</v>
      </c>
      <c r="AC71" s="11">
        <f t="shared" si="40"/>
        <v>30798219</v>
      </c>
      <c r="AD71" s="11">
        <f t="shared" si="40"/>
        <v>16890205.829999998</v>
      </c>
      <c r="AE71" s="11">
        <f t="shared" si="40"/>
        <v>21942019.68</v>
      </c>
      <c r="AF71" s="11">
        <f t="shared" si="40"/>
        <v>0</v>
      </c>
      <c r="AG71" s="11">
        <f t="shared" si="40"/>
        <v>0</v>
      </c>
      <c r="AH71" s="11">
        <f t="shared" si="40"/>
        <v>0</v>
      </c>
      <c r="AI71" s="11">
        <f t="shared" si="40"/>
        <v>476839475.50999999</v>
      </c>
      <c r="AJ71" s="11">
        <f t="shared" si="40"/>
        <v>28294198</v>
      </c>
      <c r="AK71" s="11">
        <f t="shared" si="40"/>
        <v>140180623</v>
      </c>
      <c r="AL71" s="11">
        <f t="shared" si="40"/>
        <v>119709354</v>
      </c>
      <c r="AM71" s="11">
        <f t="shared" si="40"/>
        <v>99512269</v>
      </c>
      <c r="AN71" s="11">
        <f t="shared" si="40"/>
        <v>646500</v>
      </c>
      <c r="AO71" s="11">
        <f t="shared" si="40"/>
        <v>16283381</v>
      </c>
      <c r="AP71" s="11">
        <f t="shared" si="40"/>
        <v>14206731</v>
      </c>
      <c r="AQ71" s="11">
        <f t="shared" si="40"/>
        <v>33481693.829999998</v>
      </c>
      <c r="AR71" s="11">
        <f t="shared" si="40"/>
        <v>21942019.68</v>
      </c>
      <c r="AS71" s="11">
        <f t="shared" si="40"/>
        <v>0</v>
      </c>
      <c r="AT71" s="11">
        <f t="shared" si="40"/>
        <v>0</v>
      </c>
      <c r="AU71" s="11">
        <f t="shared" si="40"/>
        <v>0</v>
      </c>
      <c r="AV71" s="11">
        <f t="shared" si="40"/>
        <v>474256769.50999999</v>
      </c>
      <c r="AW71" s="11">
        <f t="shared" si="40"/>
        <v>28294198</v>
      </c>
      <c r="AX71" s="11">
        <f t="shared" si="40"/>
        <v>138530012</v>
      </c>
      <c r="AY71" s="11">
        <f t="shared" si="40"/>
        <v>119133495</v>
      </c>
      <c r="AZ71" s="11">
        <f t="shared" si="40"/>
        <v>101516855</v>
      </c>
      <c r="BA71" s="11">
        <f t="shared" si="40"/>
        <v>868384</v>
      </c>
      <c r="BB71" s="11">
        <f t="shared" si="40"/>
        <v>16283381</v>
      </c>
      <c r="BC71" s="11">
        <f t="shared" si="40"/>
        <v>14206731</v>
      </c>
      <c r="BD71" s="11">
        <f t="shared" si="40"/>
        <v>33481693.829999998</v>
      </c>
      <c r="BE71" s="11">
        <f t="shared" si="40"/>
        <v>21942019.68</v>
      </c>
      <c r="BF71" s="11">
        <f t="shared" si="40"/>
        <v>0</v>
      </c>
      <c r="BG71" s="11">
        <f t="shared" si="40"/>
        <v>0</v>
      </c>
      <c r="BH71" s="11">
        <f t="shared" si="40"/>
        <v>0</v>
      </c>
      <c r="BI71" s="48">
        <f t="shared" si="40"/>
        <v>474256769.50999999</v>
      </c>
      <c r="BJ71" s="36">
        <f>+BJ72</f>
        <v>140213090.48000002</v>
      </c>
      <c r="BK71" s="36">
        <f>+BK72</f>
        <v>6074293.0099999905</v>
      </c>
      <c r="BL71" s="36">
        <f>+BL72</f>
        <v>2582706</v>
      </c>
      <c r="BM71" s="36">
        <f>+BM72</f>
        <v>0</v>
      </c>
    </row>
    <row r="72" spans="1:65" x14ac:dyDescent="0.2">
      <c r="A72" s="47" t="s">
        <v>12</v>
      </c>
      <c r="B72" s="12">
        <v>2</v>
      </c>
      <c r="C72" s="12">
        <v>0</v>
      </c>
      <c r="D72" s="12">
        <v>3</v>
      </c>
      <c r="E72" s="12">
        <v>50</v>
      </c>
      <c r="F72" s="12">
        <v>0</v>
      </c>
      <c r="G72" s="12">
        <v>20</v>
      </c>
      <c r="H72" s="13" t="s">
        <v>55</v>
      </c>
      <c r="I72" s="79">
        <v>623126859</v>
      </c>
      <c r="J72" s="88">
        <v>73993540</v>
      </c>
      <c r="K72" s="86">
        <v>107299261</v>
      </c>
      <c r="L72" s="86">
        <v>117591316</v>
      </c>
      <c r="M72" s="86">
        <v>99512269</v>
      </c>
      <c r="N72" s="87">
        <v>688342</v>
      </c>
      <c r="O72" s="86">
        <v>16403861</v>
      </c>
      <c r="P72" s="79">
        <v>30798219</v>
      </c>
      <c r="Q72" s="79">
        <v>21414651</v>
      </c>
      <c r="R72" s="79">
        <v>15212309.52</v>
      </c>
      <c r="S72" s="14"/>
      <c r="T72" s="14"/>
      <c r="U72" s="14"/>
      <c r="V72" s="14">
        <f>SUM(J72:U72)</f>
        <v>482913768.51999998</v>
      </c>
      <c r="W72" s="88">
        <v>73630092</v>
      </c>
      <c r="X72" s="86">
        <v>99653905</v>
      </c>
      <c r="Y72" s="86">
        <v>117482884</v>
      </c>
      <c r="Z72" s="86">
        <v>99512269</v>
      </c>
      <c r="AA72" s="87">
        <v>646500</v>
      </c>
      <c r="AB72" s="86">
        <v>16283381</v>
      </c>
      <c r="AC72" s="79">
        <v>30798219</v>
      </c>
      <c r="AD72" s="79">
        <v>16890205.829999998</v>
      </c>
      <c r="AE72" s="79">
        <v>21942019.68</v>
      </c>
      <c r="AF72" s="14"/>
      <c r="AG72" s="14"/>
      <c r="AH72" s="14"/>
      <c r="AI72" s="14">
        <f>SUM(W72:AH72)</f>
        <v>476839475.50999999</v>
      </c>
      <c r="AJ72" s="88">
        <v>28294198</v>
      </c>
      <c r="AK72" s="86">
        <v>140180623</v>
      </c>
      <c r="AL72" s="86">
        <v>119709354</v>
      </c>
      <c r="AM72" s="86">
        <v>99512269</v>
      </c>
      <c r="AN72" s="87">
        <v>646500</v>
      </c>
      <c r="AO72" s="86">
        <v>16283381</v>
      </c>
      <c r="AP72" s="79">
        <v>14206731</v>
      </c>
      <c r="AQ72" s="79">
        <v>33481693.829999998</v>
      </c>
      <c r="AR72" s="79">
        <v>21942019.68</v>
      </c>
      <c r="AS72" s="14"/>
      <c r="AT72" s="14"/>
      <c r="AU72" s="14"/>
      <c r="AV72" s="14">
        <f>SUM(AJ72:AU72)</f>
        <v>474256769.50999999</v>
      </c>
      <c r="AW72" s="88">
        <v>28294198</v>
      </c>
      <c r="AX72" s="86">
        <v>138530012</v>
      </c>
      <c r="AY72" s="86">
        <v>119133495</v>
      </c>
      <c r="AZ72" s="86">
        <v>101516855</v>
      </c>
      <c r="BA72" s="87">
        <v>868384</v>
      </c>
      <c r="BB72" s="86">
        <v>16283381</v>
      </c>
      <c r="BC72" s="79">
        <v>14206731</v>
      </c>
      <c r="BD72" s="79">
        <v>33481693.829999998</v>
      </c>
      <c r="BE72" s="79">
        <v>21942019.68</v>
      </c>
      <c r="BF72" s="14"/>
      <c r="BG72" s="14"/>
      <c r="BH72" s="14"/>
      <c r="BI72" s="49">
        <f>SUM(AW72:BH72)</f>
        <v>474256769.50999999</v>
      </c>
      <c r="BJ72" s="37">
        <f>+I72-V72</f>
        <v>140213090.48000002</v>
      </c>
      <c r="BK72" s="37">
        <f>+V72-AI72</f>
        <v>6074293.0099999905</v>
      </c>
      <c r="BL72" s="37">
        <f>+AI72-AV72</f>
        <v>2582706</v>
      </c>
      <c r="BM72" s="37">
        <f>+AV72-BI72</f>
        <v>0</v>
      </c>
    </row>
    <row r="73" spans="1:65" ht="15" x14ac:dyDescent="0.2">
      <c r="A73" s="47" t="s">
        <v>12</v>
      </c>
      <c r="B73" s="12">
        <v>2</v>
      </c>
      <c r="C73" s="12">
        <v>0</v>
      </c>
      <c r="D73" s="12">
        <v>4</v>
      </c>
      <c r="E73" s="12"/>
      <c r="F73" s="12"/>
      <c r="G73" s="12"/>
      <c r="H73" s="15" t="s">
        <v>56</v>
      </c>
      <c r="I73" s="11">
        <f>+SUM(I74:I81)+I82+SUM(I85:I86)</f>
        <v>43013866001</v>
      </c>
      <c r="J73" s="11">
        <f t="shared" ref="J73:BI73" si="41">+SUM(J74:J81)+J82+SUM(J85:J86)</f>
        <v>23909219498</v>
      </c>
      <c r="K73" s="11">
        <f t="shared" si="41"/>
        <v>4028765565</v>
      </c>
      <c r="L73" s="11">
        <f t="shared" si="41"/>
        <v>2685283667</v>
      </c>
      <c r="M73" s="11">
        <f t="shared" si="41"/>
        <v>124752523</v>
      </c>
      <c r="N73" s="11">
        <f t="shared" si="41"/>
        <v>2262755124</v>
      </c>
      <c r="O73" s="11">
        <f t="shared" si="41"/>
        <v>3247688445</v>
      </c>
      <c r="P73" s="11">
        <f t="shared" si="41"/>
        <v>1045922205</v>
      </c>
      <c r="Q73" s="11">
        <f t="shared" si="41"/>
        <v>975521589</v>
      </c>
      <c r="R73" s="11">
        <f t="shared" si="41"/>
        <v>356922825</v>
      </c>
      <c r="S73" s="11">
        <f t="shared" si="41"/>
        <v>0</v>
      </c>
      <c r="T73" s="11">
        <f t="shared" si="41"/>
        <v>0</v>
      </c>
      <c r="U73" s="11">
        <f t="shared" si="41"/>
        <v>0</v>
      </c>
      <c r="V73" s="11">
        <f t="shared" si="41"/>
        <v>38636831441</v>
      </c>
      <c r="W73" s="11">
        <f t="shared" si="41"/>
        <v>14695050720</v>
      </c>
      <c r="X73" s="11">
        <f t="shared" si="41"/>
        <v>8770610853</v>
      </c>
      <c r="Y73" s="11">
        <f t="shared" si="41"/>
        <v>2393450460</v>
      </c>
      <c r="Z73" s="11">
        <f t="shared" si="41"/>
        <v>671873534</v>
      </c>
      <c r="AA73" s="11">
        <f t="shared" si="41"/>
        <v>671173286</v>
      </c>
      <c r="AB73" s="11">
        <f t="shared" si="41"/>
        <v>1423896631</v>
      </c>
      <c r="AC73" s="11">
        <f t="shared" si="41"/>
        <v>1613455172</v>
      </c>
      <c r="AD73" s="11">
        <f t="shared" si="41"/>
        <v>1600199335.6200001</v>
      </c>
      <c r="AE73" s="11">
        <f t="shared" si="41"/>
        <v>579785799.39999998</v>
      </c>
      <c r="AF73" s="11">
        <f t="shared" si="41"/>
        <v>0</v>
      </c>
      <c r="AG73" s="11">
        <f t="shared" si="41"/>
        <v>0</v>
      </c>
      <c r="AH73" s="11">
        <f t="shared" si="41"/>
        <v>0</v>
      </c>
      <c r="AI73" s="11">
        <f t="shared" si="41"/>
        <v>32419495791.02</v>
      </c>
      <c r="AJ73" s="11">
        <f t="shared" si="41"/>
        <v>158502428</v>
      </c>
      <c r="AK73" s="11">
        <f t="shared" si="41"/>
        <v>427432395</v>
      </c>
      <c r="AL73" s="11">
        <f t="shared" si="41"/>
        <v>2052860966</v>
      </c>
      <c r="AM73" s="11">
        <f t="shared" si="41"/>
        <v>2351840613</v>
      </c>
      <c r="AN73" s="11">
        <f t="shared" si="41"/>
        <v>2983224687</v>
      </c>
      <c r="AO73" s="11">
        <f t="shared" si="41"/>
        <v>2581673401</v>
      </c>
      <c r="AP73" s="11">
        <f t="shared" si="41"/>
        <v>3914188273</v>
      </c>
      <c r="AQ73" s="11">
        <f t="shared" si="41"/>
        <v>3026168662.6199999</v>
      </c>
      <c r="AR73" s="11">
        <f t="shared" si="41"/>
        <v>3433230211.6900001</v>
      </c>
      <c r="AS73" s="11">
        <f t="shared" si="41"/>
        <v>0</v>
      </c>
      <c r="AT73" s="11">
        <f t="shared" si="41"/>
        <v>0</v>
      </c>
      <c r="AU73" s="11">
        <f t="shared" si="41"/>
        <v>0</v>
      </c>
      <c r="AV73" s="11">
        <f t="shared" si="41"/>
        <v>20929121637.310001</v>
      </c>
      <c r="AW73" s="11">
        <f t="shared" si="41"/>
        <v>158502428</v>
      </c>
      <c r="AX73" s="11">
        <f t="shared" si="41"/>
        <v>380014272</v>
      </c>
      <c r="AY73" s="11">
        <f t="shared" si="41"/>
        <v>2039323442</v>
      </c>
      <c r="AZ73" s="11">
        <f t="shared" si="41"/>
        <v>2377755013</v>
      </c>
      <c r="BA73" s="11">
        <f t="shared" si="41"/>
        <v>2974424213</v>
      </c>
      <c r="BB73" s="11">
        <f t="shared" si="41"/>
        <v>2616090061</v>
      </c>
      <c r="BC73" s="11">
        <f t="shared" si="41"/>
        <v>3871275370</v>
      </c>
      <c r="BD73" s="11">
        <f t="shared" si="41"/>
        <v>3047290046.6199999</v>
      </c>
      <c r="BE73" s="11">
        <f t="shared" si="41"/>
        <v>3463112627.6900001</v>
      </c>
      <c r="BF73" s="11">
        <f t="shared" si="41"/>
        <v>0</v>
      </c>
      <c r="BG73" s="11">
        <f t="shared" si="41"/>
        <v>0</v>
      </c>
      <c r="BH73" s="11">
        <f t="shared" si="41"/>
        <v>0</v>
      </c>
      <c r="BI73" s="48">
        <f t="shared" si="41"/>
        <v>20927787473.310001</v>
      </c>
      <c r="BJ73" s="36">
        <f>+SUM(BJ74:BJ81)+BJ82+SUM(BJ85:BJ86)</f>
        <v>4377034560</v>
      </c>
      <c r="BK73" s="36">
        <f>+SUM(BK74:BK81)+BK82+SUM(BK85:BK86)</f>
        <v>6217335649.9799995</v>
      </c>
      <c r="BL73" s="36">
        <f>+SUM(BL74:BL81)+BL82+SUM(BL85:BL86)</f>
        <v>11490374153.709999</v>
      </c>
      <c r="BM73" s="36">
        <f>+SUM(BM74:BM81)+BM82+SUM(BM85:BM86)</f>
        <v>1334164</v>
      </c>
    </row>
    <row r="74" spans="1:65" x14ac:dyDescent="0.2">
      <c r="A74" s="47" t="s">
        <v>12</v>
      </c>
      <c r="B74" s="12">
        <v>2</v>
      </c>
      <c r="C74" s="12">
        <v>0</v>
      </c>
      <c r="D74" s="12">
        <v>4</v>
      </c>
      <c r="E74" s="12">
        <v>1</v>
      </c>
      <c r="F74" s="12">
        <v>0</v>
      </c>
      <c r="G74" s="12">
        <v>20</v>
      </c>
      <c r="H74" s="13" t="s">
        <v>57</v>
      </c>
      <c r="I74" s="79">
        <v>2058000000</v>
      </c>
      <c r="J74" s="88">
        <v>315942343</v>
      </c>
      <c r="K74" s="86">
        <v>0</v>
      </c>
      <c r="L74" s="86">
        <v>0</v>
      </c>
      <c r="M74" s="86">
        <v>0</v>
      </c>
      <c r="N74" s="87">
        <v>602400000</v>
      </c>
      <c r="O74" s="86">
        <v>175635625</v>
      </c>
      <c r="P74" s="79">
        <v>449960259</v>
      </c>
      <c r="Q74" s="79">
        <v>164820248</v>
      </c>
      <c r="R74" s="79">
        <v>229922883</v>
      </c>
      <c r="S74" s="22"/>
      <c r="T74" s="22"/>
      <c r="U74" s="22"/>
      <c r="V74" s="14">
        <f t="shared" ref="V74:V81" si="42">SUM(J74:U74)</f>
        <v>1938681358</v>
      </c>
      <c r="W74" s="88">
        <v>257748495</v>
      </c>
      <c r="X74" s="86">
        <v>0</v>
      </c>
      <c r="Y74" s="86">
        <v>0</v>
      </c>
      <c r="Z74" s="86">
        <v>0</v>
      </c>
      <c r="AA74" s="87">
        <v>0</v>
      </c>
      <c r="AB74" s="86">
        <v>0</v>
      </c>
      <c r="AC74" s="79">
        <v>317269718</v>
      </c>
      <c r="AD74" s="79">
        <v>117629276</v>
      </c>
      <c r="AE74" s="79">
        <v>52538126</v>
      </c>
      <c r="AF74" s="22"/>
      <c r="AG74" s="22"/>
      <c r="AH74" s="22"/>
      <c r="AI74" s="14">
        <f t="shared" ref="AI74:AI81" si="43">SUM(W74:AH74)</f>
        <v>745185615</v>
      </c>
      <c r="AJ74" s="88">
        <v>0</v>
      </c>
      <c r="AK74" s="86">
        <v>0</v>
      </c>
      <c r="AL74" s="86">
        <v>152170385</v>
      </c>
      <c r="AM74" s="86">
        <v>105578110</v>
      </c>
      <c r="AN74" s="87">
        <v>0</v>
      </c>
      <c r="AO74" s="86">
        <v>0</v>
      </c>
      <c r="AP74" s="79">
        <v>0</v>
      </c>
      <c r="AQ74" s="79">
        <v>68460574</v>
      </c>
      <c r="AR74" s="79">
        <v>288633307</v>
      </c>
      <c r="AS74" s="22"/>
      <c r="AT74" s="22"/>
      <c r="AU74" s="22"/>
      <c r="AV74" s="14">
        <f t="shared" ref="AV74:AV81" si="44">SUM(AJ74:AU74)</f>
        <v>614842376</v>
      </c>
      <c r="AW74" s="88">
        <v>0</v>
      </c>
      <c r="AX74" s="86">
        <v>0</v>
      </c>
      <c r="AY74" s="86">
        <v>152170385</v>
      </c>
      <c r="AZ74" s="86">
        <v>105578110</v>
      </c>
      <c r="BA74" s="87">
        <v>0</v>
      </c>
      <c r="BB74" s="86">
        <v>0</v>
      </c>
      <c r="BC74" s="79">
        <v>0</v>
      </c>
      <c r="BD74" s="79">
        <v>68460574</v>
      </c>
      <c r="BE74" s="79">
        <v>288633307</v>
      </c>
      <c r="BF74" s="22"/>
      <c r="BG74" s="22"/>
      <c r="BH74" s="22"/>
      <c r="BI74" s="49">
        <f t="shared" ref="BI74:BI81" si="45">SUM(AW74:BH74)</f>
        <v>614842376</v>
      </c>
      <c r="BJ74" s="37">
        <f t="shared" ref="BJ74:BJ81" si="46">+I74-V74</f>
        <v>119318642</v>
      </c>
      <c r="BK74" s="37">
        <f t="shared" ref="BK74:BK81" si="47">+V74-AI74</f>
        <v>1193495743</v>
      </c>
      <c r="BL74" s="37">
        <f t="shared" ref="BL74:BL81" si="48">+AI74-AV74</f>
        <v>130343239</v>
      </c>
      <c r="BM74" s="37">
        <f t="shared" ref="BM74:BM81" si="49">+AV74-BI74</f>
        <v>0</v>
      </c>
    </row>
    <row r="75" spans="1:65" x14ac:dyDescent="0.2">
      <c r="A75" s="47" t="s">
        <v>12</v>
      </c>
      <c r="B75" s="12">
        <v>2</v>
      </c>
      <c r="C75" s="12">
        <v>0</v>
      </c>
      <c r="D75" s="12">
        <v>4</v>
      </c>
      <c r="E75" s="12">
        <v>4</v>
      </c>
      <c r="F75" s="12">
        <v>0</v>
      </c>
      <c r="G75" s="12">
        <v>20</v>
      </c>
      <c r="H75" s="13" t="s">
        <v>58</v>
      </c>
      <c r="I75" s="79">
        <v>3269890000</v>
      </c>
      <c r="J75" s="88">
        <v>397429323</v>
      </c>
      <c r="K75" s="86">
        <v>169947281</v>
      </c>
      <c r="L75" s="86">
        <v>1310220000</v>
      </c>
      <c r="M75" s="86">
        <v>0</v>
      </c>
      <c r="N75" s="87">
        <v>309232000</v>
      </c>
      <c r="O75" s="86">
        <v>143087086</v>
      </c>
      <c r="P75" s="79">
        <v>120797026</v>
      </c>
      <c r="Q75" s="79">
        <v>510715053</v>
      </c>
      <c r="R75" s="79">
        <v>73788523</v>
      </c>
      <c r="S75" s="22"/>
      <c r="T75" s="22"/>
      <c r="U75" s="22"/>
      <c r="V75" s="14">
        <f t="shared" si="42"/>
        <v>3035216292</v>
      </c>
      <c r="W75" s="88">
        <v>313127327</v>
      </c>
      <c r="X75" s="86">
        <v>0</v>
      </c>
      <c r="Y75" s="86">
        <v>0</v>
      </c>
      <c r="Z75" s="86">
        <v>0</v>
      </c>
      <c r="AA75" s="87">
        <v>8032000</v>
      </c>
      <c r="AB75" s="86">
        <v>1307448751</v>
      </c>
      <c r="AC75" s="79">
        <v>141441188</v>
      </c>
      <c r="AD75" s="79">
        <v>91503297.900000006</v>
      </c>
      <c r="AE75" s="79">
        <v>182881978.40000001</v>
      </c>
      <c r="AF75" s="22"/>
      <c r="AG75" s="22"/>
      <c r="AH75" s="22"/>
      <c r="AI75" s="14">
        <f t="shared" si="43"/>
        <v>2044434542.3000002</v>
      </c>
      <c r="AJ75" s="88">
        <v>0</v>
      </c>
      <c r="AK75" s="86">
        <v>89862928</v>
      </c>
      <c r="AL75" s="86">
        <v>77983806</v>
      </c>
      <c r="AM75" s="86">
        <v>135702859</v>
      </c>
      <c r="AN75" s="87">
        <v>3900379</v>
      </c>
      <c r="AO75" s="86">
        <v>3916894</v>
      </c>
      <c r="AP75" s="79">
        <v>1351346132</v>
      </c>
      <c r="AQ75" s="79">
        <v>101343888.90000001</v>
      </c>
      <c r="AR75" s="79">
        <v>87079263.400000006</v>
      </c>
      <c r="AS75" s="22"/>
      <c r="AT75" s="22"/>
      <c r="AU75" s="22"/>
      <c r="AV75" s="14">
        <f t="shared" si="44"/>
        <v>1851136150.3000002</v>
      </c>
      <c r="AW75" s="88">
        <v>0</v>
      </c>
      <c r="AX75" s="86">
        <v>89862928</v>
      </c>
      <c r="AY75" s="86">
        <v>71858382</v>
      </c>
      <c r="AZ75" s="86">
        <v>140207124</v>
      </c>
      <c r="BA75" s="87">
        <v>5521538</v>
      </c>
      <c r="BB75" s="86">
        <v>3916894</v>
      </c>
      <c r="BC75" s="79">
        <v>1351346132</v>
      </c>
      <c r="BD75" s="79">
        <v>100526311.90000001</v>
      </c>
      <c r="BE75" s="79">
        <v>87896840.400000006</v>
      </c>
      <c r="BF75" s="22"/>
      <c r="BG75" s="22"/>
      <c r="BH75" s="22"/>
      <c r="BI75" s="49">
        <f t="shared" si="45"/>
        <v>1851136150.3000002</v>
      </c>
      <c r="BJ75" s="37">
        <f t="shared" si="46"/>
        <v>234673708</v>
      </c>
      <c r="BK75" s="37">
        <f t="shared" si="47"/>
        <v>990781749.69999981</v>
      </c>
      <c r="BL75" s="37">
        <f t="shared" si="48"/>
        <v>193298392</v>
      </c>
      <c r="BM75" s="37">
        <f t="shared" si="49"/>
        <v>0</v>
      </c>
    </row>
    <row r="76" spans="1:65" x14ac:dyDescent="0.2">
      <c r="A76" s="47" t="s">
        <v>12</v>
      </c>
      <c r="B76" s="12">
        <v>2</v>
      </c>
      <c r="C76" s="12">
        <v>0</v>
      </c>
      <c r="D76" s="12">
        <v>4</v>
      </c>
      <c r="E76" s="12">
        <v>5</v>
      </c>
      <c r="F76" s="12">
        <v>0</v>
      </c>
      <c r="G76" s="12">
        <v>20</v>
      </c>
      <c r="H76" s="13" t="s">
        <v>59</v>
      </c>
      <c r="I76" s="79">
        <v>25642102924</v>
      </c>
      <c r="J76" s="88">
        <v>20859439678</v>
      </c>
      <c r="K76" s="86">
        <v>160368920</v>
      </c>
      <c r="L76" s="86">
        <v>558940257</v>
      </c>
      <c r="M76" s="86">
        <v>0</v>
      </c>
      <c r="N76" s="87">
        <v>1204800000</v>
      </c>
      <c r="O76" s="86">
        <v>2689685657</v>
      </c>
      <c r="P76" s="79">
        <v>163826412</v>
      </c>
      <c r="Q76" s="79">
        <v>5020000</v>
      </c>
      <c r="R76" s="79">
        <v>-211374164</v>
      </c>
      <c r="S76" s="22"/>
      <c r="T76" s="22"/>
      <c r="U76" s="22"/>
      <c r="V76" s="14">
        <f t="shared" si="42"/>
        <v>25430706760</v>
      </c>
      <c r="W76" s="88">
        <v>12977255370</v>
      </c>
      <c r="X76" s="86">
        <v>7404724262</v>
      </c>
      <c r="Y76" s="86">
        <v>0</v>
      </c>
      <c r="Z76" s="86">
        <v>0</v>
      </c>
      <c r="AA76" s="87">
        <v>538078098</v>
      </c>
      <c r="AB76" s="86">
        <v>0</v>
      </c>
      <c r="AC76" s="79">
        <v>692190410</v>
      </c>
      <c r="AD76" s="79">
        <v>966030124</v>
      </c>
      <c r="AE76" s="79">
        <v>65732972</v>
      </c>
      <c r="AF76" s="22"/>
      <c r="AG76" s="22"/>
      <c r="AH76" s="22"/>
      <c r="AI76" s="14">
        <f t="shared" si="43"/>
        <v>22644011236</v>
      </c>
      <c r="AJ76" s="88">
        <v>0</v>
      </c>
      <c r="AK76" s="86">
        <v>87127050</v>
      </c>
      <c r="AL76" s="86">
        <v>1347590537</v>
      </c>
      <c r="AM76" s="86">
        <v>1764968135</v>
      </c>
      <c r="AN76" s="87">
        <v>1643270760</v>
      </c>
      <c r="AO76" s="86">
        <v>1996257214</v>
      </c>
      <c r="AP76" s="79">
        <v>1950190610</v>
      </c>
      <c r="AQ76" s="79">
        <v>2015106872</v>
      </c>
      <c r="AR76" s="79">
        <v>2317694974</v>
      </c>
      <c r="AS76" s="22"/>
      <c r="AT76" s="22"/>
      <c r="AU76" s="22"/>
      <c r="AV76" s="14">
        <f t="shared" si="44"/>
        <v>13122206152</v>
      </c>
      <c r="AW76" s="88">
        <v>0</v>
      </c>
      <c r="AX76" s="86">
        <v>71755810</v>
      </c>
      <c r="AY76" s="86">
        <v>1356079357</v>
      </c>
      <c r="AZ76" s="86">
        <v>1760771341</v>
      </c>
      <c r="BA76" s="87">
        <v>1639257482</v>
      </c>
      <c r="BB76" s="86">
        <v>2011349706</v>
      </c>
      <c r="BC76" s="79">
        <v>1944561960</v>
      </c>
      <c r="BD76" s="79">
        <v>2008295334</v>
      </c>
      <c r="BE76" s="79">
        <v>2329102198</v>
      </c>
      <c r="BF76" s="22"/>
      <c r="BG76" s="22"/>
      <c r="BH76" s="22"/>
      <c r="BI76" s="49">
        <f t="shared" si="45"/>
        <v>13121173188</v>
      </c>
      <c r="BJ76" s="37">
        <f t="shared" si="46"/>
        <v>211396164</v>
      </c>
      <c r="BK76" s="37">
        <f t="shared" si="47"/>
        <v>2786695524</v>
      </c>
      <c r="BL76" s="37">
        <f t="shared" si="48"/>
        <v>9521805084</v>
      </c>
      <c r="BM76" s="37">
        <f t="shared" si="49"/>
        <v>1032964</v>
      </c>
    </row>
    <row r="77" spans="1:65" x14ac:dyDescent="0.2">
      <c r="A77" s="47" t="s">
        <v>12</v>
      </c>
      <c r="B77" s="12">
        <v>2</v>
      </c>
      <c r="C77" s="12">
        <v>0</v>
      </c>
      <c r="D77" s="12">
        <v>4</v>
      </c>
      <c r="E77" s="12">
        <v>6</v>
      </c>
      <c r="F77" s="12">
        <v>0</v>
      </c>
      <c r="G77" s="12">
        <v>20</v>
      </c>
      <c r="H77" s="13" t="s">
        <v>60</v>
      </c>
      <c r="I77" s="79">
        <v>2768042574</v>
      </c>
      <c r="J77" s="88">
        <v>76252976</v>
      </c>
      <c r="K77" s="86">
        <v>2495036967</v>
      </c>
      <c r="L77" s="86">
        <v>13351960</v>
      </c>
      <c r="M77" s="86">
        <v>6213550</v>
      </c>
      <c r="N77" s="87">
        <v>10457117</v>
      </c>
      <c r="O77" s="86">
        <v>57376090</v>
      </c>
      <c r="P77" s="79">
        <v>12440520</v>
      </c>
      <c r="Q77" s="79">
        <v>77635197</v>
      </c>
      <c r="R77" s="79">
        <v>4608059</v>
      </c>
      <c r="S77" s="22"/>
      <c r="T77" s="22"/>
      <c r="U77" s="22"/>
      <c r="V77" s="14">
        <f t="shared" si="42"/>
        <v>2753372436</v>
      </c>
      <c r="W77" s="88">
        <v>50650976</v>
      </c>
      <c r="X77" s="86">
        <v>154682847</v>
      </c>
      <c r="Y77" s="86">
        <v>2151369960</v>
      </c>
      <c r="Z77" s="86">
        <v>6213550</v>
      </c>
      <c r="AA77" s="87">
        <v>10457117</v>
      </c>
      <c r="AB77" s="86">
        <v>1955290</v>
      </c>
      <c r="AC77" s="79">
        <v>134125320</v>
      </c>
      <c r="AD77" s="79">
        <v>59307048</v>
      </c>
      <c r="AE77" s="79">
        <v>52243150</v>
      </c>
      <c r="AF77" s="22"/>
      <c r="AG77" s="22"/>
      <c r="AH77" s="22"/>
      <c r="AI77" s="14">
        <f t="shared" si="43"/>
        <v>2621005258</v>
      </c>
      <c r="AJ77" s="88">
        <v>3193904</v>
      </c>
      <c r="AK77" s="86">
        <v>5375999</v>
      </c>
      <c r="AL77" s="86">
        <v>91720420</v>
      </c>
      <c r="AM77" s="86">
        <v>92792250</v>
      </c>
      <c r="AN77" s="87">
        <v>451693399</v>
      </c>
      <c r="AO77" s="86">
        <v>196259254</v>
      </c>
      <c r="AP77" s="79">
        <v>245759086</v>
      </c>
      <c r="AQ77" s="79">
        <v>315654205</v>
      </c>
      <c r="AR77" s="79">
        <v>288648004</v>
      </c>
      <c r="AS77" s="22"/>
      <c r="AT77" s="22"/>
      <c r="AU77" s="22"/>
      <c r="AV77" s="14">
        <f t="shared" si="44"/>
        <v>1691096521</v>
      </c>
      <c r="AW77" s="88">
        <v>3193904</v>
      </c>
      <c r="AX77" s="86">
        <v>2779072</v>
      </c>
      <c r="AY77" s="86">
        <v>86486147</v>
      </c>
      <c r="AZ77" s="86">
        <v>100623450</v>
      </c>
      <c r="BA77" s="87">
        <v>449149057</v>
      </c>
      <c r="BB77" s="86">
        <v>198803596</v>
      </c>
      <c r="BC77" s="79">
        <v>244072366</v>
      </c>
      <c r="BD77" s="79">
        <v>315654205</v>
      </c>
      <c r="BE77" s="79">
        <v>290334724</v>
      </c>
      <c r="BF77" s="22"/>
      <c r="BG77" s="22"/>
      <c r="BH77" s="22"/>
      <c r="BI77" s="49">
        <f t="shared" si="45"/>
        <v>1691096521</v>
      </c>
      <c r="BJ77" s="37">
        <f t="shared" si="46"/>
        <v>14670138</v>
      </c>
      <c r="BK77" s="37">
        <f t="shared" si="47"/>
        <v>132367178</v>
      </c>
      <c r="BL77" s="37">
        <f t="shared" si="48"/>
        <v>929908737</v>
      </c>
      <c r="BM77" s="37">
        <f t="shared" si="49"/>
        <v>0</v>
      </c>
    </row>
    <row r="78" spans="1:65" x14ac:dyDescent="0.2">
      <c r="A78" s="47" t="s">
        <v>12</v>
      </c>
      <c r="B78" s="12">
        <v>2</v>
      </c>
      <c r="C78" s="12">
        <v>0</v>
      </c>
      <c r="D78" s="12">
        <v>4</v>
      </c>
      <c r="E78" s="12">
        <v>7</v>
      </c>
      <c r="F78" s="12">
        <v>1</v>
      </c>
      <c r="G78" s="12">
        <v>20</v>
      </c>
      <c r="H78" s="13" t="s">
        <v>61</v>
      </c>
      <c r="I78" s="79">
        <v>1086890503</v>
      </c>
      <c r="J78" s="88">
        <v>222095322</v>
      </c>
      <c r="K78" s="86">
        <v>118017188</v>
      </c>
      <c r="L78" s="86">
        <v>4503482</v>
      </c>
      <c r="M78" s="86">
        <v>0</v>
      </c>
      <c r="N78" s="87">
        <v>8032000</v>
      </c>
      <c r="O78" s="86">
        <v>3424447</v>
      </c>
      <c r="P78" s="79">
        <v>141414580</v>
      </c>
      <c r="Q78" s="79">
        <v>37679116</v>
      </c>
      <c r="R78" s="79">
        <v>85447819</v>
      </c>
      <c r="S78" s="22"/>
      <c r="T78" s="22"/>
      <c r="U78" s="22"/>
      <c r="V78" s="14">
        <f t="shared" si="42"/>
        <v>620613954</v>
      </c>
      <c r="W78" s="88">
        <v>123868781</v>
      </c>
      <c r="X78" s="86">
        <v>27596948</v>
      </c>
      <c r="Y78" s="86">
        <v>487482</v>
      </c>
      <c r="Z78" s="86">
        <v>0</v>
      </c>
      <c r="AA78" s="87">
        <v>0</v>
      </c>
      <c r="AB78" s="86">
        <v>2318039</v>
      </c>
      <c r="AC78" s="79">
        <v>120080408</v>
      </c>
      <c r="AD78" s="79">
        <v>68286836.719999999</v>
      </c>
      <c r="AE78" s="79">
        <v>17347667</v>
      </c>
      <c r="AF78" s="22"/>
      <c r="AG78" s="22"/>
      <c r="AH78" s="22"/>
      <c r="AI78" s="14">
        <f t="shared" si="43"/>
        <v>359986161.72000003</v>
      </c>
      <c r="AJ78" s="88">
        <v>0</v>
      </c>
      <c r="AK78" s="86">
        <v>15535173</v>
      </c>
      <c r="AL78" s="86">
        <v>108153430</v>
      </c>
      <c r="AM78" s="86">
        <v>554208</v>
      </c>
      <c r="AN78" s="87">
        <v>9236800</v>
      </c>
      <c r="AO78" s="86">
        <v>11554839</v>
      </c>
      <c r="AP78" s="79">
        <v>39459208</v>
      </c>
      <c r="AQ78" s="79">
        <v>120465720.72</v>
      </c>
      <c r="AR78" s="79">
        <v>17677983</v>
      </c>
      <c r="AS78" s="22"/>
      <c r="AT78" s="22"/>
      <c r="AU78" s="22"/>
      <c r="AV78" s="14">
        <f t="shared" si="44"/>
        <v>322637361.72000003</v>
      </c>
      <c r="AW78" s="88">
        <v>0</v>
      </c>
      <c r="AX78" s="86">
        <v>15535173</v>
      </c>
      <c r="AY78" s="86">
        <v>98916630</v>
      </c>
      <c r="AZ78" s="86">
        <v>9236800</v>
      </c>
      <c r="BA78" s="87">
        <v>9791008</v>
      </c>
      <c r="BB78" s="86">
        <v>11554839</v>
      </c>
      <c r="BC78" s="79">
        <v>39459208</v>
      </c>
      <c r="BD78" s="79">
        <v>105104520.72</v>
      </c>
      <c r="BE78" s="79">
        <v>33039183</v>
      </c>
      <c r="BF78" s="22"/>
      <c r="BG78" s="22"/>
      <c r="BH78" s="22"/>
      <c r="BI78" s="49">
        <f t="shared" si="45"/>
        <v>322637361.72000003</v>
      </c>
      <c r="BJ78" s="37">
        <f t="shared" si="46"/>
        <v>466276549</v>
      </c>
      <c r="BK78" s="37">
        <f t="shared" si="47"/>
        <v>260627792.27999997</v>
      </c>
      <c r="BL78" s="37">
        <f t="shared" si="48"/>
        <v>37348800</v>
      </c>
      <c r="BM78" s="37">
        <f t="shared" si="49"/>
        <v>0</v>
      </c>
    </row>
    <row r="79" spans="1:65" x14ac:dyDescent="0.2">
      <c r="A79" s="47" t="s">
        <v>12</v>
      </c>
      <c r="B79" s="12">
        <v>2</v>
      </c>
      <c r="C79" s="12">
        <v>0</v>
      </c>
      <c r="D79" s="12">
        <v>4</v>
      </c>
      <c r="E79" s="12">
        <v>8</v>
      </c>
      <c r="F79" s="12">
        <v>0</v>
      </c>
      <c r="G79" s="12">
        <v>20</v>
      </c>
      <c r="H79" s="13" t="s">
        <v>74</v>
      </c>
      <c r="I79" s="79">
        <v>3263750000</v>
      </c>
      <c r="J79" s="88">
        <v>213851868</v>
      </c>
      <c r="K79" s="86">
        <v>1030403825</v>
      </c>
      <c r="L79" s="86">
        <v>95800050</v>
      </c>
      <c r="M79" s="86">
        <v>83941891</v>
      </c>
      <c r="N79" s="87">
        <v>57087099</v>
      </c>
      <c r="O79" s="86">
        <v>93024637</v>
      </c>
      <c r="P79" s="79">
        <v>108634684</v>
      </c>
      <c r="Q79" s="79">
        <v>139893998</v>
      </c>
      <c r="R79" s="79">
        <v>87955369</v>
      </c>
      <c r="S79" s="22"/>
      <c r="T79" s="22"/>
      <c r="U79" s="22"/>
      <c r="V79" s="14">
        <f t="shared" si="42"/>
        <v>1910593421</v>
      </c>
      <c r="W79" s="88">
        <v>173691868</v>
      </c>
      <c r="X79" s="86">
        <v>161492025</v>
      </c>
      <c r="Y79" s="86">
        <v>85760050</v>
      </c>
      <c r="Z79" s="86">
        <v>83941891</v>
      </c>
      <c r="AA79" s="87">
        <v>57087099</v>
      </c>
      <c r="AB79" s="86">
        <v>62904637</v>
      </c>
      <c r="AC79" s="79">
        <v>148794684</v>
      </c>
      <c r="AD79" s="79">
        <v>256078980</v>
      </c>
      <c r="AE79" s="79">
        <v>158396160</v>
      </c>
      <c r="AF79" s="22"/>
      <c r="AG79" s="22"/>
      <c r="AH79" s="22"/>
      <c r="AI79" s="14">
        <f t="shared" si="43"/>
        <v>1188147394</v>
      </c>
      <c r="AJ79" s="88">
        <v>155122985</v>
      </c>
      <c r="AK79" s="86">
        <v>180060908</v>
      </c>
      <c r="AL79" s="86">
        <v>67098139</v>
      </c>
      <c r="AM79" s="86">
        <v>102091252</v>
      </c>
      <c r="AN79" s="87">
        <v>56569077</v>
      </c>
      <c r="AO79" s="86">
        <v>62904637</v>
      </c>
      <c r="AP79" s="79">
        <v>125405914</v>
      </c>
      <c r="AQ79" s="79">
        <v>263613485</v>
      </c>
      <c r="AR79" s="79">
        <v>174161603.28999999</v>
      </c>
      <c r="AS79" s="22"/>
      <c r="AT79" s="22"/>
      <c r="AU79" s="22"/>
      <c r="AV79" s="14">
        <f t="shared" si="44"/>
        <v>1187028000.29</v>
      </c>
      <c r="AW79" s="88">
        <v>155122985</v>
      </c>
      <c r="AX79" s="86">
        <v>156810566</v>
      </c>
      <c r="AY79" s="86">
        <v>90348481</v>
      </c>
      <c r="AZ79" s="86">
        <v>83575782</v>
      </c>
      <c r="BA79" s="87">
        <v>55581593</v>
      </c>
      <c r="BB79" s="86">
        <v>72982530</v>
      </c>
      <c r="BC79" s="79">
        <v>134830975</v>
      </c>
      <c r="BD79" s="79">
        <v>263613485</v>
      </c>
      <c r="BE79" s="79">
        <v>174161603.28999999</v>
      </c>
      <c r="BF79" s="22"/>
      <c r="BG79" s="22"/>
      <c r="BH79" s="22"/>
      <c r="BI79" s="49">
        <f t="shared" si="45"/>
        <v>1187028000.29</v>
      </c>
      <c r="BJ79" s="37">
        <f t="shared" si="46"/>
        <v>1353156579</v>
      </c>
      <c r="BK79" s="37">
        <f t="shared" si="47"/>
        <v>722446027</v>
      </c>
      <c r="BL79" s="37">
        <f t="shared" si="48"/>
        <v>1119393.7100000381</v>
      </c>
      <c r="BM79" s="37">
        <f t="shared" si="49"/>
        <v>0</v>
      </c>
    </row>
    <row r="80" spans="1:65" x14ac:dyDescent="0.2">
      <c r="A80" s="47" t="s">
        <v>12</v>
      </c>
      <c r="B80" s="12">
        <v>2</v>
      </c>
      <c r="C80" s="12">
        <v>0</v>
      </c>
      <c r="D80" s="12">
        <v>4</v>
      </c>
      <c r="E80" s="12">
        <v>9</v>
      </c>
      <c r="F80" s="12">
        <v>0</v>
      </c>
      <c r="G80" s="12">
        <v>20</v>
      </c>
      <c r="H80" s="13" t="s">
        <v>62</v>
      </c>
      <c r="I80" s="79">
        <v>723450000</v>
      </c>
      <c r="J80" s="88">
        <v>0</v>
      </c>
      <c r="K80" s="86">
        <v>4016000</v>
      </c>
      <c r="L80" s="86">
        <v>562691800</v>
      </c>
      <c r="M80" s="86">
        <v>0</v>
      </c>
      <c r="N80" s="87">
        <v>0</v>
      </c>
      <c r="O80" s="86">
        <v>10040000</v>
      </c>
      <c r="P80" s="79">
        <v>0</v>
      </c>
      <c r="Q80" s="79">
        <v>16124240</v>
      </c>
      <c r="R80" s="79">
        <v>0</v>
      </c>
      <c r="S80" s="22"/>
      <c r="T80" s="22"/>
      <c r="U80" s="22"/>
      <c r="V80" s="14">
        <f t="shared" si="42"/>
        <v>592872040</v>
      </c>
      <c r="W80" s="88">
        <v>0</v>
      </c>
      <c r="X80" s="86">
        <v>0</v>
      </c>
      <c r="Y80" s="86">
        <v>3635902</v>
      </c>
      <c r="Z80" s="86">
        <v>551571781</v>
      </c>
      <c r="AA80" s="87">
        <v>1797393</v>
      </c>
      <c r="AB80" s="86">
        <v>5426791</v>
      </c>
      <c r="AC80" s="79">
        <v>6837711</v>
      </c>
      <c r="AD80" s="79">
        <v>3054123</v>
      </c>
      <c r="AE80" s="79">
        <v>1364192</v>
      </c>
      <c r="AF80" s="22"/>
      <c r="AG80" s="22"/>
      <c r="AH80" s="22"/>
      <c r="AI80" s="14">
        <f t="shared" si="43"/>
        <v>573687893</v>
      </c>
      <c r="AJ80" s="88">
        <v>0</v>
      </c>
      <c r="AK80" s="86">
        <v>0</v>
      </c>
      <c r="AL80" s="86">
        <v>223265</v>
      </c>
      <c r="AM80" s="86">
        <v>3412637</v>
      </c>
      <c r="AN80" s="87">
        <v>553369173</v>
      </c>
      <c r="AO80" s="86">
        <v>4794902</v>
      </c>
      <c r="AP80" s="79">
        <v>7469600</v>
      </c>
      <c r="AQ80" s="79">
        <v>0</v>
      </c>
      <c r="AR80" s="79">
        <v>3091710</v>
      </c>
      <c r="AS80" s="22"/>
      <c r="AT80" s="22"/>
      <c r="AU80" s="22"/>
      <c r="AV80" s="14">
        <f t="shared" si="44"/>
        <v>572361287</v>
      </c>
      <c r="AW80" s="88">
        <v>0</v>
      </c>
      <c r="AX80" s="86">
        <v>0</v>
      </c>
      <c r="AY80" s="86">
        <v>223265</v>
      </c>
      <c r="AZ80" s="86">
        <v>3412637</v>
      </c>
      <c r="BA80" s="87">
        <v>553369173</v>
      </c>
      <c r="BB80" s="86">
        <v>4794902</v>
      </c>
      <c r="BC80" s="79">
        <v>7469600</v>
      </c>
      <c r="BD80" s="79">
        <v>0</v>
      </c>
      <c r="BE80" s="79">
        <v>3091710</v>
      </c>
      <c r="BF80" s="22"/>
      <c r="BG80" s="22"/>
      <c r="BH80" s="22"/>
      <c r="BI80" s="49">
        <f t="shared" si="45"/>
        <v>572361287</v>
      </c>
      <c r="BJ80" s="37">
        <f t="shared" si="46"/>
        <v>130577960</v>
      </c>
      <c r="BK80" s="37">
        <f t="shared" si="47"/>
        <v>19184147</v>
      </c>
      <c r="BL80" s="37">
        <f t="shared" si="48"/>
        <v>1326606</v>
      </c>
      <c r="BM80" s="37">
        <f t="shared" si="49"/>
        <v>0</v>
      </c>
    </row>
    <row r="81" spans="1:65" x14ac:dyDescent="0.2">
      <c r="A81" s="47" t="s">
        <v>12</v>
      </c>
      <c r="B81" s="12">
        <v>2</v>
      </c>
      <c r="C81" s="12">
        <v>0</v>
      </c>
      <c r="D81" s="12">
        <v>4</v>
      </c>
      <c r="E81" s="12">
        <v>10</v>
      </c>
      <c r="F81" s="12">
        <v>0</v>
      </c>
      <c r="G81" s="12">
        <v>20</v>
      </c>
      <c r="H81" s="13" t="s">
        <v>63</v>
      </c>
      <c r="I81" s="79">
        <v>1099215000</v>
      </c>
      <c r="J81" s="88">
        <v>793160000</v>
      </c>
      <c r="K81" s="86">
        <v>0</v>
      </c>
      <c r="L81" s="86">
        <v>81524800</v>
      </c>
      <c r="M81" s="86">
        <v>0</v>
      </c>
      <c r="N81" s="87">
        <v>6024000</v>
      </c>
      <c r="O81" s="86">
        <v>44176000</v>
      </c>
      <c r="P81" s="79">
        <v>0</v>
      </c>
      <c r="Q81" s="79">
        <v>4016000</v>
      </c>
      <c r="R81" s="79">
        <v>0</v>
      </c>
      <c r="S81" s="22"/>
      <c r="T81" s="22"/>
      <c r="U81" s="22"/>
      <c r="V81" s="14">
        <f t="shared" si="42"/>
        <v>928900800</v>
      </c>
      <c r="W81" s="88">
        <v>791739915</v>
      </c>
      <c r="X81" s="86">
        <v>0</v>
      </c>
      <c r="Y81" s="86">
        <v>81524800</v>
      </c>
      <c r="Z81" s="86">
        <v>0</v>
      </c>
      <c r="AA81" s="87">
        <v>1696840</v>
      </c>
      <c r="AB81" s="86">
        <v>0</v>
      </c>
      <c r="AC81" s="79">
        <v>0</v>
      </c>
      <c r="AD81" s="79">
        <v>17068000</v>
      </c>
      <c r="AE81" s="79">
        <v>1004000</v>
      </c>
      <c r="AF81" s="22"/>
      <c r="AG81" s="22"/>
      <c r="AH81" s="22"/>
      <c r="AI81" s="14">
        <f t="shared" si="43"/>
        <v>893033555</v>
      </c>
      <c r="AJ81" s="88">
        <v>0</v>
      </c>
      <c r="AK81" s="86">
        <v>25611796</v>
      </c>
      <c r="AL81" s="86">
        <v>108255523</v>
      </c>
      <c r="AM81" s="86">
        <v>76542334</v>
      </c>
      <c r="AN81" s="87">
        <v>81548893</v>
      </c>
      <c r="AO81" s="86">
        <v>89269161</v>
      </c>
      <c r="AP81" s="79">
        <v>88768695</v>
      </c>
      <c r="AQ81" s="79">
        <v>72774630</v>
      </c>
      <c r="AR81" s="79">
        <v>80473186</v>
      </c>
      <c r="AS81" s="22"/>
      <c r="AT81" s="22"/>
      <c r="AU81" s="22"/>
      <c r="AV81" s="14">
        <f t="shared" si="44"/>
        <v>623244218</v>
      </c>
      <c r="AW81" s="88">
        <v>0</v>
      </c>
      <c r="AX81" s="86">
        <v>24256334</v>
      </c>
      <c r="AY81" s="86">
        <v>107608705</v>
      </c>
      <c r="AZ81" s="86">
        <v>76821986</v>
      </c>
      <c r="BA81" s="87">
        <v>80176147</v>
      </c>
      <c r="BB81" s="86">
        <v>92364535</v>
      </c>
      <c r="BC81" s="79">
        <v>82803961</v>
      </c>
      <c r="BD81" s="79">
        <v>77828469</v>
      </c>
      <c r="BE81" s="79">
        <v>81082881</v>
      </c>
      <c r="BF81" s="22"/>
      <c r="BG81" s="22"/>
      <c r="BH81" s="22"/>
      <c r="BI81" s="49">
        <f t="shared" si="45"/>
        <v>622943018</v>
      </c>
      <c r="BJ81" s="37">
        <f t="shared" si="46"/>
        <v>170314200</v>
      </c>
      <c r="BK81" s="37">
        <f t="shared" si="47"/>
        <v>35867245</v>
      </c>
      <c r="BL81" s="37">
        <f t="shared" si="48"/>
        <v>269789337</v>
      </c>
      <c r="BM81" s="37">
        <f t="shared" si="49"/>
        <v>301200</v>
      </c>
    </row>
    <row r="82" spans="1:65" ht="15" x14ac:dyDescent="0.2">
      <c r="A82" s="47" t="s">
        <v>12</v>
      </c>
      <c r="B82" s="12">
        <v>2</v>
      </c>
      <c r="C82" s="12">
        <v>0</v>
      </c>
      <c r="D82" s="12">
        <v>4</v>
      </c>
      <c r="E82" s="12">
        <v>11</v>
      </c>
      <c r="F82" s="12"/>
      <c r="G82" s="12"/>
      <c r="H82" s="15" t="s">
        <v>78</v>
      </c>
      <c r="I82" s="23">
        <f>SUM(I83:I84)</f>
        <v>3083325000</v>
      </c>
      <c r="J82" s="23">
        <f t="shared" ref="J82:BI82" si="50">SUM(J83:J84)</f>
        <v>1026228788</v>
      </c>
      <c r="K82" s="23">
        <f t="shared" si="50"/>
        <v>49318784</v>
      </c>
      <c r="L82" s="23">
        <f t="shared" si="50"/>
        <v>58251318</v>
      </c>
      <c r="M82" s="23">
        <f t="shared" si="50"/>
        <v>34597082</v>
      </c>
      <c r="N82" s="23">
        <f t="shared" si="50"/>
        <v>64722908</v>
      </c>
      <c r="O82" s="23">
        <f t="shared" si="50"/>
        <v>31238903</v>
      </c>
      <c r="P82" s="23">
        <f t="shared" si="50"/>
        <v>44029524</v>
      </c>
      <c r="Q82" s="23">
        <f t="shared" si="50"/>
        <v>19617737</v>
      </c>
      <c r="R82" s="23">
        <f t="shared" si="50"/>
        <v>86574336</v>
      </c>
      <c r="S82" s="23">
        <f t="shared" si="50"/>
        <v>0</v>
      </c>
      <c r="T82" s="23">
        <f t="shared" si="50"/>
        <v>0</v>
      </c>
      <c r="U82" s="23">
        <f t="shared" si="50"/>
        <v>0</v>
      </c>
      <c r="V82" s="23">
        <f t="shared" si="50"/>
        <v>1414579380</v>
      </c>
      <c r="W82" s="23">
        <f t="shared" si="50"/>
        <v>2148788</v>
      </c>
      <c r="X82" s="23">
        <f t="shared" si="50"/>
        <v>1022114771</v>
      </c>
      <c r="Y82" s="23">
        <f t="shared" si="50"/>
        <v>70672266</v>
      </c>
      <c r="Z82" s="23">
        <f t="shared" si="50"/>
        <v>30146312</v>
      </c>
      <c r="AA82" s="23">
        <f t="shared" si="50"/>
        <v>54024739</v>
      </c>
      <c r="AB82" s="23">
        <f t="shared" si="50"/>
        <v>43843123</v>
      </c>
      <c r="AC82" s="23">
        <f t="shared" si="50"/>
        <v>47896533</v>
      </c>
      <c r="AD82" s="23">
        <f t="shared" si="50"/>
        <v>21241650</v>
      </c>
      <c r="AE82" s="23">
        <f t="shared" si="50"/>
        <v>48100815</v>
      </c>
      <c r="AF82" s="23">
        <f t="shared" si="50"/>
        <v>0</v>
      </c>
      <c r="AG82" s="23">
        <f t="shared" si="50"/>
        <v>0</v>
      </c>
      <c r="AH82" s="23">
        <f t="shared" si="50"/>
        <v>0</v>
      </c>
      <c r="AI82" s="23">
        <f t="shared" si="50"/>
        <v>1340188997</v>
      </c>
      <c r="AJ82" s="23">
        <f t="shared" si="50"/>
        <v>185539</v>
      </c>
      <c r="AK82" s="23">
        <f t="shared" si="50"/>
        <v>19039341</v>
      </c>
      <c r="AL82" s="23">
        <f t="shared" si="50"/>
        <v>99665461</v>
      </c>
      <c r="AM82" s="23">
        <f t="shared" si="50"/>
        <v>70198828</v>
      </c>
      <c r="AN82" s="23">
        <f t="shared" si="50"/>
        <v>183636206</v>
      </c>
      <c r="AO82" s="23">
        <f t="shared" si="50"/>
        <v>216716500</v>
      </c>
      <c r="AP82" s="23">
        <f t="shared" si="50"/>
        <v>105789028</v>
      </c>
      <c r="AQ82" s="23">
        <f t="shared" si="50"/>
        <v>63930087</v>
      </c>
      <c r="AR82" s="23">
        <f t="shared" si="50"/>
        <v>175593442</v>
      </c>
      <c r="AS82" s="23">
        <f t="shared" si="50"/>
        <v>0</v>
      </c>
      <c r="AT82" s="23">
        <f t="shared" si="50"/>
        <v>0</v>
      </c>
      <c r="AU82" s="23">
        <f t="shared" si="50"/>
        <v>0</v>
      </c>
      <c r="AV82" s="23">
        <f t="shared" si="50"/>
        <v>934754432</v>
      </c>
      <c r="AW82" s="23">
        <f t="shared" si="50"/>
        <v>185539</v>
      </c>
      <c r="AX82" s="23">
        <f t="shared" si="50"/>
        <v>14195189</v>
      </c>
      <c r="AY82" s="23">
        <f t="shared" si="50"/>
        <v>75632090</v>
      </c>
      <c r="AZ82" s="23">
        <f t="shared" si="50"/>
        <v>97527783</v>
      </c>
      <c r="BA82" s="23">
        <f t="shared" si="50"/>
        <v>181578215</v>
      </c>
      <c r="BB82" s="23">
        <f t="shared" si="50"/>
        <v>220323059</v>
      </c>
      <c r="BC82" s="23">
        <f t="shared" si="50"/>
        <v>66731168</v>
      </c>
      <c r="BD82" s="23">
        <f t="shared" si="50"/>
        <v>102987947</v>
      </c>
      <c r="BE82" s="23">
        <f t="shared" si="50"/>
        <v>175593442</v>
      </c>
      <c r="BF82" s="23">
        <f t="shared" si="50"/>
        <v>0</v>
      </c>
      <c r="BG82" s="23">
        <f t="shared" si="50"/>
        <v>0</v>
      </c>
      <c r="BH82" s="23">
        <f t="shared" si="50"/>
        <v>0</v>
      </c>
      <c r="BI82" s="53">
        <f t="shared" si="50"/>
        <v>934754432</v>
      </c>
      <c r="BJ82" s="41">
        <f>SUM(BJ83:BJ84)</f>
        <v>1668745620</v>
      </c>
      <c r="BK82" s="41">
        <f>SUM(BK83:BK84)</f>
        <v>74390383</v>
      </c>
      <c r="BL82" s="41">
        <f>SUM(BL83:BL84)</f>
        <v>405434565</v>
      </c>
      <c r="BM82" s="41">
        <f>SUM(BM83:BM84)</f>
        <v>0</v>
      </c>
    </row>
    <row r="83" spans="1:65" x14ac:dyDescent="0.2">
      <c r="A83" s="47" t="s">
        <v>12</v>
      </c>
      <c r="B83" s="12">
        <v>2</v>
      </c>
      <c r="C83" s="12">
        <v>0</v>
      </c>
      <c r="D83" s="12">
        <v>4</v>
      </c>
      <c r="E83" s="12">
        <v>11</v>
      </c>
      <c r="F83" s="12">
        <v>1</v>
      </c>
      <c r="G83" s="12">
        <v>20</v>
      </c>
      <c r="H83" s="13" t="s">
        <v>64</v>
      </c>
      <c r="I83" s="79">
        <v>691875000</v>
      </c>
      <c r="J83" s="88">
        <v>200800000</v>
      </c>
      <c r="K83" s="86">
        <v>0</v>
      </c>
      <c r="L83" s="86">
        <v>19076000</v>
      </c>
      <c r="M83" s="86">
        <v>17426594</v>
      </c>
      <c r="N83" s="87">
        <v>4016000</v>
      </c>
      <c r="O83" s="86">
        <v>12550000</v>
      </c>
      <c r="P83" s="79">
        <v>24160005</v>
      </c>
      <c r="Q83" s="79">
        <v>0</v>
      </c>
      <c r="R83" s="79">
        <v>55350520</v>
      </c>
      <c r="S83" s="22"/>
      <c r="T83" s="22"/>
      <c r="U83" s="22"/>
      <c r="V83" s="14">
        <f>SUM(J83:U83)</f>
        <v>333379119</v>
      </c>
      <c r="W83" s="88">
        <v>0</v>
      </c>
      <c r="X83" s="86">
        <v>200800000</v>
      </c>
      <c r="Y83" s="86">
        <v>8484445</v>
      </c>
      <c r="Z83" s="86">
        <v>8332274</v>
      </c>
      <c r="AA83" s="87">
        <v>15979383</v>
      </c>
      <c r="AB83" s="86">
        <v>11907842</v>
      </c>
      <c r="AC83" s="79">
        <v>23746506</v>
      </c>
      <c r="AD83" s="79">
        <v>0</v>
      </c>
      <c r="AE83" s="79">
        <v>24800240</v>
      </c>
      <c r="AF83" s="22"/>
      <c r="AG83" s="22"/>
      <c r="AH83" s="22"/>
      <c r="AI83" s="14">
        <f>SUM(W83:AH83)</f>
        <v>294050690</v>
      </c>
      <c r="AJ83" s="88">
        <v>0</v>
      </c>
      <c r="AK83" s="86">
        <v>0</v>
      </c>
      <c r="AL83" s="86">
        <v>13549021</v>
      </c>
      <c r="AM83" s="86">
        <v>12961968</v>
      </c>
      <c r="AN83" s="87">
        <v>78649767</v>
      </c>
      <c r="AO83" s="86">
        <v>64339508</v>
      </c>
      <c r="AP83" s="79">
        <v>18123052</v>
      </c>
      <c r="AQ83" s="79">
        <v>6986478</v>
      </c>
      <c r="AR83" s="79">
        <v>32060674</v>
      </c>
      <c r="AS83" s="22"/>
      <c r="AT83" s="22"/>
      <c r="AU83" s="22"/>
      <c r="AV83" s="14">
        <f>SUM(AJ83:AU83)</f>
        <v>226670468</v>
      </c>
      <c r="AW83" s="88">
        <v>0</v>
      </c>
      <c r="AX83" s="86">
        <v>0</v>
      </c>
      <c r="AY83" s="86">
        <v>10714130</v>
      </c>
      <c r="AZ83" s="86">
        <v>15796859</v>
      </c>
      <c r="BA83" s="87">
        <v>78649767</v>
      </c>
      <c r="BB83" s="86">
        <v>64339508</v>
      </c>
      <c r="BC83" s="79">
        <v>18123052</v>
      </c>
      <c r="BD83" s="79">
        <v>6986478</v>
      </c>
      <c r="BE83" s="79">
        <v>32060674</v>
      </c>
      <c r="BF83" s="22"/>
      <c r="BG83" s="22"/>
      <c r="BH83" s="22"/>
      <c r="BI83" s="49">
        <f>SUM(AW83:BH83)</f>
        <v>226670468</v>
      </c>
      <c r="BJ83" s="37">
        <f>+I83-V83</f>
        <v>358495881</v>
      </c>
      <c r="BK83" s="37">
        <f>+V83-AI83</f>
        <v>39328429</v>
      </c>
      <c r="BL83" s="37">
        <f>+AI83-AV83</f>
        <v>67380222</v>
      </c>
      <c r="BM83" s="37">
        <f>+AV83-BI83</f>
        <v>0</v>
      </c>
    </row>
    <row r="84" spans="1:65" x14ac:dyDescent="0.2">
      <c r="A84" s="47" t="s">
        <v>12</v>
      </c>
      <c r="B84" s="12">
        <v>2</v>
      </c>
      <c r="C84" s="12">
        <v>0</v>
      </c>
      <c r="D84" s="12">
        <v>4</v>
      </c>
      <c r="E84" s="12">
        <v>11</v>
      </c>
      <c r="F84" s="12">
        <v>2</v>
      </c>
      <c r="G84" s="12">
        <v>20</v>
      </c>
      <c r="H84" s="13" t="s">
        <v>65</v>
      </c>
      <c r="I84" s="79">
        <v>2391450000</v>
      </c>
      <c r="J84" s="88">
        <v>825428788</v>
      </c>
      <c r="K84" s="86">
        <v>49318784</v>
      </c>
      <c r="L84" s="86">
        <v>39175318</v>
      </c>
      <c r="M84" s="86">
        <v>17170488</v>
      </c>
      <c r="N84" s="87">
        <v>60706908</v>
      </c>
      <c r="O84" s="86">
        <v>18688903</v>
      </c>
      <c r="P84" s="79">
        <v>19869519</v>
      </c>
      <c r="Q84" s="79">
        <v>19617737</v>
      </c>
      <c r="R84" s="79">
        <v>31223816</v>
      </c>
      <c r="S84" s="22"/>
      <c r="T84" s="22"/>
      <c r="U84" s="22"/>
      <c r="V84" s="14">
        <f>SUM(J84:U84)</f>
        <v>1081200261</v>
      </c>
      <c r="W84" s="88">
        <v>2148788</v>
      </c>
      <c r="X84" s="86">
        <v>821314771</v>
      </c>
      <c r="Y84" s="86">
        <v>62187821</v>
      </c>
      <c r="Z84" s="86">
        <v>21814038</v>
      </c>
      <c r="AA84" s="87">
        <v>38045356</v>
      </c>
      <c r="AB84" s="86">
        <v>31935281</v>
      </c>
      <c r="AC84" s="79">
        <v>24150027</v>
      </c>
      <c r="AD84" s="79">
        <v>21241650</v>
      </c>
      <c r="AE84" s="79">
        <v>23300575</v>
      </c>
      <c r="AF84" s="22"/>
      <c r="AG84" s="22"/>
      <c r="AH84" s="22"/>
      <c r="AI84" s="14">
        <f>SUM(W84:AH84)</f>
        <v>1046138307</v>
      </c>
      <c r="AJ84" s="88">
        <v>185539</v>
      </c>
      <c r="AK84" s="86">
        <v>19039341</v>
      </c>
      <c r="AL84" s="86">
        <v>86116440</v>
      </c>
      <c r="AM84" s="86">
        <v>57236860</v>
      </c>
      <c r="AN84" s="87">
        <v>104986439</v>
      </c>
      <c r="AO84" s="86">
        <v>152376992</v>
      </c>
      <c r="AP84" s="79">
        <v>87665976</v>
      </c>
      <c r="AQ84" s="79">
        <v>56943609</v>
      </c>
      <c r="AR84" s="79">
        <v>143532768</v>
      </c>
      <c r="AS84" s="22"/>
      <c r="AT84" s="22"/>
      <c r="AU84" s="22"/>
      <c r="AV84" s="14">
        <f>SUM(AJ84:AU84)</f>
        <v>708083964</v>
      </c>
      <c r="AW84" s="88">
        <v>185539</v>
      </c>
      <c r="AX84" s="86">
        <v>14195189</v>
      </c>
      <c r="AY84" s="86">
        <v>64917960</v>
      </c>
      <c r="AZ84" s="86">
        <v>81730924</v>
      </c>
      <c r="BA84" s="87">
        <v>102928448</v>
      </c>
      <c r="BB84" s="86">
        <v>155983551</v>
      </c>
      <c r="BC84" s="79">
        <v>48608116</v>
      </c>
      <c r="BD84" s="79">
        <v>96001469</v>
      </c>
      <c r="BE84" s="79">
        <v>143532768</v>
      </c>
      <c r="BF84" s="22"/>
      <c r="BG84" s="22"/>
      <c r="BH84" s="22"/>
      <c r="BI84" s="49">
        <f>SUM(AW84:BH84)</f>
        <v>708083964</v>
      </c>
      <c r="BJ84" s="37">
        <f>+I84-V84</f>
        <v>1310249739</v>
      </c>
      <c r="BK84" s="37">
        <f>+V84-AI84</f>
        <v>35061954</v>
      </c>
      <c r="BL84" s="37">
        <f>+AI84-AV84</f>
        <v>338054343</v>
      </c>
      <c r="BM84" s="37">
        <f>+AV84-BI84</f>
        <v>0</v>
      </c>
    </row>
    <row r="85" spans="1:65" x14ac:dyDescent="0.2">
      <c r="A85" s="47" t="s">
        <v>12</v>
      </c>
      <c r="B85" s="12">
        <v>2</v>
      </c>
      <c r="C85" s="12">
        <v>0</v>
      </c>
      <c r="D85" s="12">
        <v>4</v>
      </c>
      <c r="E85" s="12">
        <v>17</v>
      </c>
      <c r="F85" s="12">
        <v>0</v>
      </c>
      <c r="G85" s="12">
        <v>20</v>
      </c>
      <c r="H85" s="13" t="s">
        <v>66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/>
      <c r="T85" s="22"/>
      <c r="U85" s="22"/>
      <c r="V85" s="14">
        <f>SUM(J85:U85)</f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/>
      <c r="AG85" s="22"/>
      <c r="AH85" s="22"/>
      <c r="AI85" s="14">
        <f>SUM(W85:AH85)</f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/>
      <c r="AT85" s="22"/>
      <c r="AU85" s="22"/>
      <c r="AV85" s="14">
        <f>SUM(AJ85:AU85)</f>
        <v>0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/>
      <c r="BG85" s="22"/>
      <c r="BH85" s="22"/>
      <c r="BI85" s="49">
        <f>SUM(AW85:BH85)</f>
        <v>0</v>
      </c>
      <c r="BJ85" s="37">
        <f>+I85-V85</f>
        <v>0</v>
      </c>
      <c r="BK85" s="37">
        <f>+V85-AI85</f>
        <v>0</v>
      </c>
      <c r="BL85" s="37">
        <f>+AI85-AV85</f>
        <v>0</v>
      </c>
      <c r="BM85" s="37">
        <f>+AV85-BI85</f>
        <v>0</v>
      </c>
    </row>
    <row r="86" spans="1:65" x14ac:dyDescent="0.2">
      <c r="A86" s="47" t="s">
        <v>12</v>
      </c>
      <c r="B86" s="12">
        <v>2</v>
      </c>
      <c r="C86" s="12">
        <v>0</v>
      </c>
      <c r="D86" s="12">
        <v>4</v>
      </c>
      <c r="E86" s="12">
        <v>19</v>
      </c>
      <c r="F86" s="12">
        <v>0</v>
      </c>
      <c r="G86" s="12">
        <v>20</v>
      </c>
      <c r="H86" s="13" t="s">
        <v>67</v>
      </c>
      <c r="I86" s="88">
        <v>19200000</v>
      </c>
      <c r="J86" s="88">
        <v>4819200</v>
      </c>
      <c r="K86" s="86">
        <v>1656600</v>
      </c>
      <c r="L86" s="22">
        <v>0</v>
      </c>
      <c r="M86" s="22">
        <v>0</v>
      </c>
      <c r="N86" s="22">
        <v>0</v>
      </c>
      <c r="O86" s="22">
        <v>0</v>
      </c>
      <c r="P86" s="79">
        <v>4819200</v>
      </c>
      <c r="Q86" s="22">
        <v>0</v>
      </c>
      <c r="R86" s="100">
        <v>0</v>
      </c>
      <c r="S86" s="22"/>
      <c r="T86" s="22"/>
      <c r="U86" s="22"/>
      <c r="V86" s="14">
        <f>SUM(J86:U86)</f>
        <v>11295000</v>
      </c>
      <c r="W86" s="88">
        <v>4819200</v>
      </c>
      <c r="X86" s="86">
        <v>0</v>
      </c>
      <c r="Y86" s="22">
        <v>0</v>
      </c>
      <c r="Z86" s="22">
        <v>0</v>
      </c>
      <c r="AA86" s="22">
        <v>0</v>
      </c>
      <c r="AB86" s="22">
        <v>0</v>
      </c>
      <c r="AC86" s="79">
        <v>4819200</v>
      </c>
      <c r="AD86" s="22">
        <v>0</v>
      </c>
      <c r="AE86" s="100">
        <v>176739</v>
      </c>
      <c r="AF86" s="22"/>
      <c r="AG86" s="22"/>
      <c r="AH86" s="22"/>
      <c r="AI86" s="14">
        <f>SUM(W86:AH86)</f>
        <v>9815139</v>
      </c>
      <c r="AJ86" s="22">
        <v>0</v>
      </c>
      <c r="AK86" s="86">
        <v>4819200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79">
        <v>4819200</v>
      </c>
      <c r="AR86" s="100">
        <v>176739</v>
      </c>
      <c r="AS86" s="22"/>
      <c r="AT86" s="22"/>
      <c r="AU86" s="22"/>
      <c r="AV86" s="14">
        <f>SUM(AJ86:AU86)</f>
        <v>9815139</v>
      </c>
      <c r="AW86" s="22">
        <v>0</v>
      </c>
      <c r="AX86" s="86">
        <v>4819200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79">
        <v>4819200</v>
      </c>
      <c r="BE86" s="100">
        <v>176739</v>
      </c>
      <c r="BF86" s="22"/>
      <c r="BG86" s="22"/>
      <c r="BH86" s="22"/>
      <c r="BI86" s="49">
        <f>SUM(AW86:BH86)</f>
        <v>9815139</v>
      </c>
      <c r="BJ86" s="37">
        <f>+I86-V86</f>
        <v>7905000</v>
      </c>
      <c r="BK86" s="37">
        <f>+V86-AI86</f>
        <v>1479861</v>
      </c>
      <c r="BL86" s="37">
        <f>+AI86-AV86</f>
        <v>0</v>
      </c>
      <c r="BM86" s="37">
        <f>+AV86-BI86</f>
        <v>0</v>
      </c>
    </row>
    <row r="87" spans="1:65" x14ac:dyDescent="0.2">
      <c r="A87" s="47"/>
      <c r="B87" s="12"/>
      <c r="C87" s="12"/>
      <c r="D87" s="12"/>
      <c r="E87" s="12"/>
      <c r="F87" s="12"/>
      <c r="G87" s="12"/>
      <c r="H87" s="13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52"/>
      <c r="BJ87" s="40"/>
      <c r="BK87" s="40"/>
      <c r="BL87" s="40"/>
      <c r="BM87" s="40"/>
    </row>
    <row r="88" spans="1:65" ht="15" x14ac:dyDescent="0.2">
      <c r="A88" s="47" t="s">
        <v>12</v>
      </c>
      <c r="B88" s="12">
        <v>3</v>
      </c>
      <c r="C88" s="12"/>
      <c r="D88" s="12"/>
      <c r="E88" s="12"/>
      <c r="F88" s="12"/>
      <c r="G88" s="12"/>
      <c r="H88" s="15" t="s">
        <v>23</v>
      </c>
      <c r="I88" s="11">
        <f>I89+I92+I95</f>
        <v>5286059017</v>
      </c>
      <c r="J88" s="11">
        <f t="shared" ref="J88:BI88" si="51">J89+J92+J95</f>
        <v>894122089</v>
      </c>
      <c r="K88" s="11">
        <f t="shared" si="51"/>
        <v>604489316</v>
      </c>
      <c r="L88" s="11">
        <f t="shared" si="51"/>
        <v>949262710</v>
      </c>
      <c r="M88" s="11">
        <f t="shared" si="51"/>
        <v>40002533</v>
      </c>
      <c r="N88" s="11">
        <f t="shared" si="51"/>
        <v>706851140</v>
      </c>
      <c r="O88" s="11">
        <f t="shared" si="51"/>
        <v>388902091</v>
      </c>
      <c r="P88" s="11">
        <f t="shared" si="51"/>
        <v>328720503</v>
      </c>
      <c r="Q88" s="11">
        <f t="shared" si="51"/>
        <v>71949258</v>
      </c>
      <c r="R88" s="11">
        <f t="shared" si="51"/>
        <v>135900930</v>
      </c>
      <c r="S88" s="11">
        <f t="shared" si="51"/>
        <v>0</v>
      </c>
      <c r="T88" s="11">
        <f t="shared" si="51"/>
        <v>0</v>
      </c>
      <c r="U88" s="11">
        <f t="shared" si="51"/>
        <v>0</v>
      </c>
      <c r="V88" s="11">
        <f t="shared" si="51"/>
        <v>4120200570</v>
      </c>
      <c r="W88" s="11">
        <f t="shared" si="51"/>
        <v>671361546</v>
      </c>
      <c r="X88" s="11">
        <f t="shared" si="51"/>
        <v>20132723</v>
      </c>
      <c r="Y88" s="11">
        <f t="shared" si="51"/>
        <v>967567260</v>
      </c>
      <c r="Z88" s="11">
        <f t="shared" si="51"/>
        <v>34958012</v>
      </c>
      <c r="AA88" s="11">
        <f t="shared" si="51"/>
        <v>-39701172</v>
      </c>
      <c r="AB88" s="11">
        <f t="shared" si="51"/>
        <v>131066293</v>
      </c>
      <c r="AC88" s="11">
        <f t="shared" si="51"/>
        <v>286846034</v>
      </c>
      <c r="AD88" s="11">
        <f t="shared" si="51"/>
        <v>542760097.54999995</v>
      </c>
      <c r="AE88" s="11">
        <f t="shared" si="51"/>
        <v>171379156.03</v>
      </c>
      <c r="AF88" s="11">
        <f t="shared" si="51"/>
        <v>0</v>
      </c>
      <c r="AG88" s="11">
        <f t="shared" si="51"/>
        <v>0</v>
      </c>
      <c r="AH88" s="11">
        <f t="shared" si="51"/>
        <v>0</v>
      </c>
      <c r="AI88" s="11">
        <f t="shared" si="51"/>
        <v>2786369949.5799999</v>
      </c>
      <c r="AJ88" s="11">
        <f t="shared" si="51"/>
        <v>0</v>
      </c>
      <c r="AK88" s="11">
        <f t="shared" si="51"/>
        <v>280433589</v>
      </c>
      <c r="AL88" s="11">
        <f t="shared" si="51"/>
        <v>975894635</v>
      </c>
      <c r="AM88" s="11">
        <f t="shared" si="51"/>
        <v>101093107</v>
      </c>
      <c r="AN88" s="11">
        <f t="shared" si="51"/>
        <v>88383110</v>
      </c>
      <c r="AO88" s="11">
        <f t="shared" si="51"/>
        <v>157211294</v>
      </c>
      <c r="AP88" s="11">
        <f t="shared" si="51"/>
        <v>250663982</v>
      </c>
      <c r="AQ88" s="11">
        <f t="shared" si="51"/>
        <v>429390459.55000001</v>
      </c>
      <c r="AR88" s="11">
        <f t="shared" si="51"/>
        <v>271036282</v>
      </c>
      <c r="AS88" s="11">
        <f t="shared" si="51"/>
        <v>0</v>
      </c>
      <c r="AT88" s="11">
        <f t="shared" si="51"/>
        <v>0</v>
      </c>
      <c r="AU88" s="11">
        <f t="shared" si="51"/>
        <v>0</v>
      </c>
      <c r="AV88" s="11">
        <f t="shared" si="51"/>
        <v>2554106458.5500002</v>
      </c>
      <c r="AW88" s="11">
        <f t="shared" si="51"/>
        <v>0</v>
      </c>
      <c r="AX88" s="11">
        <f t="shared" si="51"/>
        <v>279815125</v>
      </c>
      <c r="AY88" s="11">
        <f t="shared" si="51"/>
        <v>975152478</v>
      </c>
      <c r="AZ88" s="11">
        <f t="shared" si="51"/>
        <v>101908939</v>
      </c>
      <c r="BA88" s="11">
        <f t="shared" si="51"/>
        <v>77887112</v>
      </c>
      <c r="BB88" s="11">
        <f t="shared" si="51"/>
        <v>168252081</v>
      </c>
      <c r="BC88" s="11">
        <f t="shared" si="51"/>
        <v>245223189</v>
      </c>
      <c r="BD88" s="11">
        <f t="shared" si="51"/>
        <v>434831252.55000001</v>
      </c>
      <c r="BE88" s="11">
        <f t="shared" si="51"/>
        <v>271036282</v>
      </c>
      <c r="BF88" s="11">
        <f t="shared" si="51"/>
        <v>0</v>
      </c>
      <c r="BG88" s="11">
        <f t="shared" si="51"/>
        <v>0</v>
      </c>
      <c r="BH88" s="11">
        <f t="shared" si="51"/>
        <v>0</v>
      </c>
      <c r="BI88" s="48">
        <f t="shared" si="51"/>
        <v>2554106458.5500002</v>
      </c>
      <c r="BJ88" s="36">
        <f>BJ89+BJ92+BJ95</f>
        <v>1165858447</v>
      </c>
      <c r="BK88" s="36">
        <f>BK89+BK92+BK95</f>
        <v>1333830620.4200001</v>
      </c>
      <c r="BL88" s="36">
        <f>BL89+BL92+BL95</f>
        <v>232263491.02999997</v>
      </c>
      <c r="BM88" s="36">
        <f>BM89+BM92+BM95</f>
        <v>0</v>
      </c>
    </row>
    <row r="89" spans="1:65" ht="15" x14ac:dyDescent="0.2">
      <c r="A89" s="47" t="s">
        <v>12</v>
      </c>
      <c r="B89" s="12">
        <v>3</v>
      </c>
      <c r="C89" s="12">
        <v>2</v>
      </c>
      <c r="D89" s="12"/>
      <c r="E89" s="12"/>
      <c r="F89" s="12"/>
      <c r="G89" s="12"/>
      <c r="H89" s="15" t="s">
        <v>68</v>
      </c>
      <c r="I89" s="11">
        <f>SUM(I90:I91)</f>
        <v>1682675017</v>
      </c>
      <c r="J89" s="11">
        <f t="shared" ref="J89:BI89" si="52">SUM(J90:J91)</f>
        <v>101588048</v>
      </c>
      <c r="K89" s="11">
        <f t="shared" si="52"/>
        <v>178414808</v>
      </c>
      <c r="L89" s="11">
        <f t="shared" si="52"/>
        <v>17258435</v>
      </c>
      <c r="M89" s="11">
        <f t="shared" si="52"/>
        <v>18333040</v>
      </c>
      <c r="N89" s="11">
        <f t="shared" si="52"/>
        <v>4051140</v>
      </c>
      <c r="O89" s="11">
        <f t="shared" si="52"/>
        <v>56643220</v>
      </c>
      <c r="P89" s="11">
        <f t="shared" si="52"/>
        <v>219505383</v>
      </c>
      <c r="Q89" s="11">
        <f t="shared" si="52"/>
        <v>30955156</v>
      </c>
      <c r="R89" s="11">
        <f t="shared" si="52"/>
        <v>187526273</v>
      </c>
      <c r="S89" s="11">
        <f t="shared" si="52"/>
        <v>0</v>
      </c>
      <c r="T89" s="11">
        <f t="shared" si="52"/>
        <v>0</v>
      </c>
      <c r="U89" s="11">
        <f t="shared" si="52"/>
        <v>0</v>
      </c>
      <c r="V89" s="11">
        <f t="shared" si="52"/>
        <v>814275503</v>
      </c>
      <c r="W89" s="11">
        <f t="shared" si="52"/>
        <v>97205272</v>
      </c>
      <c r="X89" s="11">
        <f t="shared" si="52"/>
        <v>17544010</v>
      </c>
      <c r="Y89" s="11">
        <f t="shared" si="52"/>
        <v>37584941</v>
      </c>
      <c r="Z89" s="11">
        <f t="shared" si="52"/>
        <v>12772563</v>
      </c>
      <c r="AA89" s="11">
        <f t="shared" si="52"/>
        <v>9996828</v>
      </c>
      <c r="AB89" s="11">
        <f t="shared" si="52"/>
        <v>20657071</v>
      </c>
      <c r="AC89" s="11">
        <f t="shared" si="52"/>
        <v>33103887</v>
      </c>
      <c r="AD89" s="11">
        <f t="shared" si="52"/>
        <v>271482448.55000001</v>
      </c>
      <c r="AE89" s="11">
        <f t="shared" si="52"/>
        <v>23014996</v>
      </c>
      <c r="AF89" s="11">
        <f t="shared" si="52"/>
        <v>0</v>
      </c>
      <c r="AG89" s="11">
        <f t="shared" si="52"/>
        <v>0</v>
      </c>
      <c r="AH89" s="11">
        <f t="shared" si="52"/>
        <v>0</v>
      </c>
      <c r="AI89" s="11">
        <f t="shared" si="52"/>
        <v>523362016.55000001</v>
      </c>
      <c r="AJ89" s="11">
        <f t="shared" si="52"/>
        <v>0</v>
      </c>
      <c r="AK89" s="11">
        <f t="shared" si="52"/>
        <v>60401960</v>
      </c>
      <c r="AL89" s="11">
        <f t="shared" si="52"/>
        <v>43323603</v>
      </c>
      <c r="AM89" s="11">
        <f t="shared" si="52"/>
        <v>12773567</v>
      </c>
      <c r="AN89" s="11">
        <f t="shared" si="52"/>
        <v>28054772</v>
      </c>
      <c r="AO89" s="11">
        <f t="shared" si="52"/>
        <v>22570695</v>
      </c>
      <c r="AP89" s="11">
        <f t="shared" si="52"/>
        <v>20475575</v>
      </c>
      <c r="AQ89" s="11">
        <f t="shared" si="52"/>
        <v>269640474.55000001</v>
      </c>
      <c r="AR89" s="11">
        <f t="shared" si="52"/>
        <v>48936906</v>
      </c>
      <c r="AS89" s="11">
        <f t="shared" si="52"/>
        <v>0</v>
      </c>
      <c r="AT89" s="11">
        <f t="shared" si="52"/>
        <v>0</v>
      </c>
      <c r="AU89" s="11">
        <f t="shared" si="52"/>
        <v>0</v>
      </c>
      <c r="AV89" s="11">
        <f t="shared" si="52"/>
        <v>506177552.55000001</v>
      </c>
      <c r="AW89" s="11">
        <f t="shared" si="52"/>
        <v>0</v>
      </c>
      <c r="AX89" s="11">
        <f t="shared" si="52"/>
        <v>59783496</v>
      </c>
      <c r="AY89" s="11">
        <f t="shared" si="52"/>
        <v>42581446</v>
      </c>
      <c r="AZ89" s="11">
        <f t="shared" si="52"/>
        <v>14134188</v>
      </c>
      <c r="BA89" s="11">
        <f t="shared" si="52"/>
        <v>28054772</v>
      </c>
      <c r="BB89" s="11">
        <f t="shared" si="52"/>
        <v>22570695</v>
      </c>
      <c r="BC89" s="11">
        <f t="shared" si="52"/>
        <v>20475575</v>
      </c>
      <c r="BD89" s="11">
        <f t="shared" si="52"/>
        <v>269640474.55000001</v>
      </c>
      <c r="BE89" s="11">
        <f t="shared" si="52"/>
        <v>48936906</v>
      </c>
      <c r="BF89" s="11">
        <f t="shared" si="52"/>
        <v>0</v>
      </c>
      <c r="BG89" s="11">
        <f t="shared" si="52"/>
        <v>0</v>
      </c>
      <c r="BH89" s="11">
        <f t="shared" si="52"/>
        <v>0</v>
      </c>
      <c r="BI89" s="48">
        <f t="shared" si="52"/>
        <v>506177552.55000001</v>
      </c>
      <c r="BJ89" s="36">
        <f>SUM(BJ90:BJ91)</f>
        <v>868399514</v>
      </c>
      <c r="BK89" s="36">
        <f>SUM(BK90:BK91)</f>
        <v>290913486.44999999</v>
      </c>
      <c r="BL89" s="36">
        <f>SUM(BL90:BL91)</f>
        <v>17184464</v>
      </c>
      <c r="BM89" s="36">
        <f>SUM(BM90:BM91)</f>
        <v>0</v>
      </c>
    </row>
    <row r="90" spans="1:65" x14ac:dyDescent="0.2">
      <c r="A90" s="47" t="s">
        <v>12</v>
      </c>
      <c r="B90" s="84">
        <v>3</v>
      </c>
      <c r="C90" s="12">
        <v>2</v>
      </c>
      <c r="D90" s="12">
        <v>1</v>
      </c>
      <c r="E90" s="12">
        <v>1</v>
      </c>
      <c r="F90" s="12">
        <v>0</v>
      </c>
      <c r="G90" s="12">
        <v>20</v>
      </c>
      <c r="H90" s="13" t="s">
        <v>76</v>
      </c>
      <c r="I90" s="100">
        <v>376955017</v>
      </c>
      <c r="J90" s="88">
        <v>0</v>
      </c>
      <c r="K90" s="86">
        <v>0</v>
      </c>
      <c r="L90" s="86">
        <v>0</v>
      </c>
      <c r="M90" s="86">
        <v>0</v>
      </c>
      <c r="N90" s="87">
        <v>0</v>
      </c>
      <c r="O90" s="86">
        <v>0</v>
      </c>
      <c r="P90" s="79">
        <v>198214560</v>
      </c>
      <c r="Q90" s="79">
        <v>0</v>
      </c>
      <c r="R90" s="100">
        <v>0</v>
      </c>
      <c r="S90" s="14"/>
      <c r="T90" s="14"/>
      <c r="U90" s="14"/>
      <c r="V90" s="14">
        <f>SUM(J90:U90)</f>
        <v>198214560</v>
      </c>
      <c r="W90" s="88">
        <v>0</v>
      </c>
      <c r="X90" s="86">
        <v>0</v>
      </c>
      <c r="Y90" s="86">
        <v>0</v>
      </c>
      <c r="Z90" s="86">
        <v>0</v>
      </c>
      <c r="AA90" s="87">
        <v>0</v>
      </c>
      <c r="AB90" s="86">
        <v>0</v>
      </c>
      <c r="AC90" s="79">
        <v>0</v>
      </c>
      <c r="AD90" s="79">
        <v>198214560</v>
      </c>
      <c r="AE90" s="100">
        <v>0</v>
      </c>
      <c r="AF90" s="14"/>
      <c r="AG90" s="14"/>
      <c r="AH90" s="14"/>
      <c r="AI90" s="14">
        <f>SUM(W90:AH90)</f>
        <v>198214560</v>
      </c>
      <c r="AJ90" s="88">
        <v>0</v>
      </c>
      <c r="AK90" s="86">
        <v>0</v>
      </c>
      <c r="AL90" s="86">
        <v>0</v>
      </c>
      <c r="AM90" s="86">
        <v>0</v>
      </c>
      <c r="AN90" s="87">
        <v>0</v>
      </c>
      <c r="AO90" s="86">
        <v>0</v>
      </c>
      <c r="AP90" s="79">
        <v>0</v>
      </c>
      <c r="AQ90" s="79">
        <v>198214560</v>
      </c>
      <c r="AR90" s="100">
        <v>0</v>
      </c>
      <c r="AS90" s="14"/>
      <c r="AT90" s="14"/>
      <c r="AU90" s="14"/>
      <c r="AV90" s="14">
        <f>SUM(AJ90:AU90)</f>
        <v>198214560</v>
      </c>
      <c r="AW90" s="88">
        <v>0</v>
      </c>
      <c r="AX90" s="86">
        <v>0</v>
      </c>
      <c r="AY90" s="86">
        <v>0</v>
      </c>
      <c r="AZ90" s="86">
        <v>0</v>
      </c>
      <c r="BA90" s="87">
        <v>0</v>
      </c>
      <c r="BB90" s="86">
        <v>0</v>
      </c>
      <c r="BC90" s="79">
        <v>0</v>
      </c>
      <c r="BD90" s="79">
        <v>198214560</v>
      </c>
      <c r="BE90" s="79">
        <v>0</v>
      </c>
      <c r="BF90" s="14"/>
      <c r="BG90" s="14"/>
      <c r="BH90" s="14"/>
      <c r="BI90" s="49">
        <f>SUM(AW90:BH90)</f>
        <v>198214560</v>
      </c>
      <c r="BJ90" s="37">
        <f>+I90-V90</f>
        <v>178740457</v>
      </c>
      <c r="BK90" s="37">
        <f>+V90-AI90</f>
        <v>0</v>
      </c>
      <c r="BL90" s="37">
        <f>+AI90-AV90</f>
        <v>0</v>
      </c>
      <c r="BM90" s="37">
        <f>+AV90-BI90</f>
        <v>0</v>
      </c>
    </row>
    <row r="91" spans="1:65" x14ac:dyDescent="0.2">
      <c r="A91" s="47" t="s">
        <v>12</v>
      </c>
      <c r="B91" s="12">
        <v>3</v>
      </c>
      <c r="C91" s="12">
        <v>2</v>
      </c>
      <c r="D91" s="12">
        <v>1</v>
      </c>
      <c r="E91" s="12">
        <v>15</v>
      </c>
      <c r="F91" s="12">
        <v>0</v>
      </c>
      <c r="G91" s="12">
        <v>20</v>
      </c>
      <c r="H91" s="13" t="s">
        <v>24</v>
      </c>
      <c r="I91" s="100">
        <v>1305720000</v>
      </c>
      <c r="J91" s="88">
        <v>101588048</v>
      </c>
      <c r="K91" s="86">
        <v>178414808</v>
      </c>
      <c r="L91" s="86">
        <v>17258435</v>
      </c>
      <c r="M91" s="86">
        <v>18333040</v>
      </c>
      <c r="N91" s="87">
        <v>4051140</v>
      </c>
      <c r="O91" s="86">
        <v>56643220</v>
      </c>
      <c r="P91" s="79">
        <v>21290823</v>
      </c>
      <c r="Q91" s="79">
        <v>30955156</v>
      </c>
      <c r="R91" s="100">
        <v>187526273</v>
      </c>
      <c r="S91" s="14"/>
      <c r="T91" s="14"/>
      <c r="U91" s="14"/>
      <c r="V91" s="14">
        <f>SUM(J91:U91)</f>
        <v>616060943</v>
      </c>
      <c r="W91" s="88">
        <v>97205272</v>
      </c>
      <c r="X91" s="86">
        <v>17544010</v>
      </c>
      <c r="Y91" s="86">
        <v>37584941</v>
      </c>
      <c r="Z91" s="86">
        <v>12772563</v>
      </c>
      <c r="AA91" s="87">
        <v>9996828</v>
      </c>
      <c r="AB91" s="86">
        <v>20657071</v>
      </c>
      <c r="AC91" s="79">
        <v>33103887</v>
      </c>
      <c r="AD91" s="79">
        <v>73267888.549999997</v>
      </c>
      <c r="AE91" s="100">
        <v>23014996</v>
      </c>
      <c r="AF91" s="14"/>
      <c r="AG91" s="14"/>
      <c r="AH91" s="14"/>
      <c r="AI91" s="14">
        <f>SUM(W91:AH91)</f>
        <v>325147456.55000001</v>
      </c>
      <c r="AJ91" s="88">
        <v>0</v>
      </c>
      <c r="AK91" s="86">
        <v>60401960</v>
      </c>
      <c r="AL91" s="86">
        <v>43323603</v>
      </c>
      <c r="AM91" s="86">
        <v>12773567</v>
      </c>
      <c r="AN91" s="87">
        <v>28054772</v>
      </c>
      <c r="AO91" s="86">
        <v>22570695</v>
      </c>
      <c r="AP91" s="79">
        <v>20475575</v>
      </c>
      <c r="AQ91" s="79">
        <v>71425914.549999997</v>
      </c>
      <c r="AR91" s="100">
        <v>48936906</v>
      </c>
      <c r="AS91" s="14"/>
      <c r="AT91" s="14"/>
      <c r="AU91" s="14"/>
      <c r="AV91" s="14">
        <f>SUM(AJ91:AU91)</f>
        <v>307962992.55000001</v>
      </c>
      <c r="AW91" s="88">
        <v>0</v>
      </c>
      <c r="AX91" s="86">
        <v>59783496</v>
      </c>
      <c r="AY91" s="86">
        <v>42581446</v>
      </c>
      <c r="AZ91" s="86">
        <v>14134188</v>
      </c>
      <c r="BA91" s="87">
        <v>28054772</v>
      </c>
      <c r="BB91" s="86">
        <v>22570695</v>
      </c>
      <c r="BC91" s="79">
        <v>20475575</v>
      </c>
      <c r="BD91" s="79">
        <v>71425914.549999997</v>
      </c>
      <c r="BE91" s="79">
        <v>48936906</v>
      </c>
      <c r="BF91" s="14"/>
      <c r="BG91" s="14"/>
      <c r="BH91" s="14"/>
      <c r="BI91" s="49">
        <f>SUM(AW91:BH91)</f>
        <v>307962992.55000001</v>
      </c>
      <c r="BJ91" s="37">
        <f>+I91-V91</f>
        <v>689659057</v>
      </c>
      <c r="BK91" s="37">
        <f>+V91-AI91</f>
        <v>290913486.44999999</v>
      </c>
      <c r="BL91" s="37">
        <f>+AI91-AV91</f>
        <v>17184464</v>
      </c>
      <c r="BM91" s="37">
        <f>+AV91-BI91</f>
        <v>0</v>
      </c>
    </row>
    <row r="92" spans="1:65" ht="30" x14ac:dyDescent="0.2">
      <c r="A92" s="47" t="s">
        <v>12</v>
      </c>
      <c r="B92" s="12">
        <v>3</v>
      </c>
      <c r="C92" s="12">
        <v>5</v>
      </c>
      <c r="D92" s="12"/>
      <c r="E92" s="12"/>
      <c r="F92" s="12"/>
      <c r="G92" s="12"/>
      <c r="H92" s="15" t="s">
        <v>69</v>
      </c>
      <c r="I92" s="11">
        <f>+I93</f>
        <v>2400000000</v>
      </c>
      <c r="J92" s="11">
        <f t="shared" ref="J92:BI93" si="53">+J93</f>
        <v>792534041</v>
      </c>
      <c r="K92" s="11">
        <f t="shared" si="53"/>
        <v>426074508</v>
      </c>
      <c r="L92" s="11">
        <f t="shared" si="53"/>
        <v>2717226</v>
      </c>
      <c r="M92" s="11">
        <f t="shared" si="53"/>
        <v>21669493</v>
      </c>
      <c r="N92" s="11">
        <f t="shared" si="53"/>
        <v>702800000</v>
      </c>
      <c r="O92" s="11">
        <f t="shared" si="53"/>
        <v>325703267</v>
      </c>
      <c r="P92" s="11">
        <f t="shared" si="53"/>
        <v>109215120</v>
      </c>
      <c r="Q92" s="11">
        <f t="shared" si="53"/>
        <v>19286345</v>
      </c>
      <c r="R92" s="11">
        <f t="shared" si="53"/>
        <v>-51625343</v>
      </c>
      <c r="S92" s="11">
        <f t="shared" si="53"/>
        <v>0</v>
      </c>
      <c r="T92" s="11">
        <f t="shared" si="53"/>
        <v>0</v>
      </c>
      <c r="U92" s="11">
        <f t="shared" si="53"/>
        <v>0</v>
      </c>
      <c r="V92" s="11">
        <f t="shared" si="53"/>
        <v>2348374657</v>
      </c>
      <c r="W92" s="11">
        <f t="shared" si="53"/>
        <v>574156274</v>
      </c>
      <c r="X92" s="11">
        <f t="shared" si="53"/>
        <v>2588713</v>
      </c>
      <c r="Y92" s="11">
        <f t="shared" si="53"/>
        <v>1211226</v>
      </c>
      <c r="Z92" s="11">
        <f t="shared" si="53"/>
        <v>21669493</v>
      </c>
      <c r="AA92" s="11">
        <f t="shared" si="53"/>
        <v>-49698000</v>
      </c>
      <c r="AB92" s="11">
        <f t="shared" si="53"/>
        <v>110409222</v>
      </c>
      <c r="AC92" s="11">
        <f t="shared" si="53"/>
        <v>247186543</v>
      </c>
      <c r="AD92" s="11">
        <f t="shared" si="53"/>
        <v>249569892</v>
      </c>
      <c r="AE92" s="11">
        <f t="shared" si="53"/>
        <v>148364160.03</v>
      </c>
      <c r="AF92" s="11">
        <f t="shared" si="53"/>
        <v>0</v>
      </c>
      <c r="AG92" s="11">
        <f t="shared" si="53"/>
        <v>0</v>
      </c>
      <c r="AH92" s="11">
        <f t="shared" si="53"/>
        <v>0</v>
      </c>
      <c r="AI92" s="11">
        <f t="shared" si="53"/>
        <v>1305457523.03</v>
      </c>
      <c r="AJ92" s="11">
        <f t="shared" si="53"/>
        <v>0</v>
      </c>
      <c r="AK92" s="11">
        <f t="shared" si="53"/>
        <v>220031629</v>
      </c>
      <c r="AL92" s="11">
        <f t="shared" si="53"/>
        <v>3799939</v>
      </c>
      <c r="AM92" s="11">
        <f t="shared" si="53"/>
        <v>87803584</v>
      </c>
      <c r="AN92" s="11">
        <f t="shared" si="53"/>
        <v>60328338</v>
      </c>
      <c r="AO92" s="11">
        <f t="shared" si="53"/>
        <v>134640599</v>
      </c>
      <c r="AP92" s="11">
        <f t="shared" si="53"/>
        <v>223632803</v>
      </c>
      <c r="AQ92" s="11">
        <f t="shared" si="53"/>
        <v>150302522</v>
      </c>
      <c r="AR92" s="11">
        <f t="shared" si="53"/>
        <v>209839082</v>
      </c>
      <c r="AS92" s="11">
        <f t="shared" si="53"/>
        <v>0</v>
      </c>
      <c r="AT92" s="11">
        <f t="shared" si="53"/>
        <v>0</v>
      </c>
      <c r="AU92" s="11">
        <f t="shared" si="53"/>
        <v>0</v>
      </c>
      <c r="AV92" s="11">
        <f t="shared" si="53"/>
        <v>1090378496</v>
      </c>
      <c r="AW92" s="11">
        <f t="shared" si="53"/>
        <v>0</v>
      </c>
      <c r="AX92" s="11">
        <f t="shared" si="53"/>
        <v>220031629</v>
      </c>
      <c r="AY92" s="11">
        <f t="shared" si="53"/>
        <v>3799939</v>
      </c>
      <c r="AZ92" s="11">
        <f t="shared" si="53"/>
        <v>87258795</v>
      </c>
      <c r="BA92" s="11">
        <f t="shared" si="53"/>
        <v>49832340</v>
      </c>
      <c r="BB92" s="11">
        <f t="shared" si="53"/>
        <v>145681386</v>
      </c>
      <c r="BC92" s="11">
        <f t="shared" si="53"/>
        <v>223632803</v>
      </c>
      <c r="BD92" s="11">
        <f t="shared" si="53"/>
        <v>150302522</v>
      </c>
      <c r="BE92" s="11">
        <f t="shared" si="53"/>
        <v>209839082</v>
      </c>
      <c r="BF92" s="11">
        <f t="shared" si="53"/>
        <v>0</v>
      </c>
      <c r="BG92" s="11">
        <f t="shared" si="53"/>
        <v>0</v>
      </c>
      <c r="BH92" s="11">
        <f t="shared" si="53"/>
        <v>0</v>
      </c>
      <c r="BI92" s="48">
        <f t="shared" si="53"/>
        <v>1090378496</v>
      </c>
      <c r="BJ92" s="36">
        <f t="shared" ref="BJ92:BM93" si="54">+BJ93</f>
        <v>51625343</v>
      </c>
      <c r="BK92" s="36">
        <f t="shared" si="54"/>
        <v>1042917133.97</v>
      </c>
      <c r="BL92" s="36">
        <f t="shared" si="54"/>
        <v>215079027.02999997</v>
      </c>
      <c r="BM92" s="36">
        <f t="shared" si="54"/>
        <v>0</v>
      </c>
    </row>
    <row r="93" spans="1:65" s="19" customFormat="1" ht="30" x14ac:dyDescent="0.2">
      <c r="A93" s="47" t="s">
        <v>12</v>
      </c>
      <c r="B93" s="12">
        <v>3</v>
      </c>
      <c r="C93" s="12">
        <v>5</v>
      </c>
      <c r="D93" s="12">
        <v>3</v>
      </c>
      <c r="E93" s="12"/>
      <c r="F93" s="12"/>
      <c r="G93" s="12"/>
      <c r="H93" s="15" t="s">
        <v>70</v>
      </c>
      <c r="I93" s="11">
        <f>+I94</f>
        <v>2400000000</v>
      </c>
      <c r="J93" s="11">
        <f t="shared" si="53"/>
        <v>792534041</v>
      </c>
      <c r="K93" s="11">
        <f t="shared" si="53"/>
        <v>426074508</v>
      </c>
      <c r="L93" s="11">
        <f t="shared" si="53"/>
        <v>2717226</v>
      </c>
      <c r="M93" s="11">
        <f t="shared" si="53"/>
        <v>21669493</v>
      </c>
      <c r="N93" s="11">
        <f t="shared" si="53"/>
        <v>702800000</v>
      </c>
      <c r="O93" s="11">
        <f t="shared" si="53"/>
        <v>325703267</v>
      </c>
      <c r="P93" s="11">
        <f t="shared" si="53"/>
        <v>109215120</v>
      </c>
      <c r="Q93" s="11">
        <f t="shared" si="53"/>
        <v>19286345</v>
      </c>
      <c r="R93" s="11">
        <f t="shared" si="53"/>
        <v>-51625343</v>
      </c>
      <c r="S93" s="11">
        <f t="shared" si="53"/>
        <v>0</v>
      </c>
      <c r="T93" s="11">
        <f t="shared" si="53"/>
        <v>0</v>
      </c>
      <c r="U93" s="11">
        <f t="shared" si="53"/>
        <v>0</v>
      </c>
      <c r="V93" s="11">
        <f t="shared" si="53"/>
        <v>2348374657</v>
      </c>
      <c r="W93" s="11">
        <f t="shared" si="53"/>
        <v>574156274</v>
      </c>
      <c r="X93" s="11">
        <f t="shared" si="53"/>
        <v>2588713</v>
      </c>
      <c r="Y93" s="11">
        <f t="shared" si="53"/>
        <v>1211226</v>
      </c>
      <c r="Z93" s="11">
        <f t="shared" si="53"/>
        <v>21669493</v>
      </c>
      <c r="AA93" s="11">
        <f t="shared" si="53"/>
        <v>-49698000</v>
      </c>
      <c r="AB93" s="11">
        <f t="shared" si="53"/>
        <v>110409222</v>
      </c>
      <c r="AC93" s="11">
        <f t="shared" si="53"/>
        <v>247186543</v>
      </c>
      <c r="AD93" s="11">
        <f t="shared" si="53"/>
        <v>249569892</v>
      </c>
      <c r="AE93" s="11">
        <f t="shared" si="53"/>
        <v>148364160.03</v>
      </c>
      <c r="AF93" s="11">
        <f t="shared" si="53"/>
        <v>0</v>
      </c>
      <c r="AG93" s="11">
        <f t="shared" si="53"/>
        <v>0</v>
      </c>
      <c r="AH93" s="11">
        <f t="shared" si="53"/>
        <v>0</v>
      </c>
      <c r="AI93" s="11">
        <f t="shared" si="53"/>
        <v>1305457523.03</v>
      </c>
      <c r="AJ93" s="11">
        <f t="shared" si="53"/>
        <v>0</v>
      </c>
      <c r="AK93" s="11">
        <f t="shared" si="53"/>
        <v>220031629</v>
      </c>
      <c r="AL93" s="11">
        <f t="shared" si="53"/>
        <v>3799939</v>
      </c>
      <c r="AM93" s="11">
        <f t="shared" si="53"/>
        <v>87803584</v>
      </c>
      <c r="AN93" s="11">
        <f t="shared" si="53"/>
        <v>60328338</v>
      </c>
      <c r="AO93" s="11">
        <f t="shared" si="53"/>
        <v>134640599</v>
      </c>
      <c r="AP93" s="11">
        <f t="shared" si="53"/>
        <v>223632803</v>
      </c>
      <c r="AQ93" s="11">
        <f t="shared" si="53"/>
        <v>150302522</v>
      </c>
      <c r="AR93" s="11">
        <f t="shared" si="53"/>
        <v>209839082</v>
      </c>
      <c r="AS93" s="11">
        <f t="shared" si="53"/>
        <v>0</v>
      </c>
      <c r="AT93" s="11">
        <f t="shared" si="53"/>
        <v>0</v>
      </c>
      <c r="AU93" s="11">
        <f t="shared" si="53"/>
        <v>0</v>
      </c>
      <c r="AV93" s="11">
        <f t="shared" si="53"/>
        <v>1090378496</v>
      </c>
      <c r="AW93" s="11">
        <f t="shared" si="53"/>
        <v>0</v>
      </c>
      <c r="AX93" s="11">
        <f t="shared" si="53"/>
        <v>220031629</v>
      </c>
      <c r="AY93" s="11">
        <f t="shared" si="53"/>
        <v>3799939</v>
      </c>
      <c r="AZ93" s="11">
        <f t="shared" si="53"/>
        <v>87258795</v>
      </c>
      <c r="BA93" s="11">
        <f t="shared" si="53"/>
        <v>49832340</v>
      </c>
      <c r="BB93" s="11">
        <f t="shared" si="53"/>
        <v>145681386</v>
      </c>
      <c r="BC93" s="11">
        <f t="shared" si="53"/>
        <v>223632803</v>
      </c>
      <c r="BD93" s="11">
        <f t="shared" si="53"/>
        <v>150302522</v>
      </c>
      <c r="BE93" s="11">
        <f t="shared" si="53"/>
        <v>209839082</v>
      </c>
      <c r="BF93" s="11">
        <f t="shared" si="53"/>
        <v>0</v>
      </c>
      <c r="BG93" s="11">
        <f t="shared" si="53"/>
        <v>0</v>
      </c>
      <c r="BH93" s="11">
        <f t="shared" si="53"/>
        <v>0</v>
      </c>
      <c r="BI93" s="48">
        <f t="shared" si="53"/>
        <v>1090378496</v>
      </c>
      <c r="BJ93" s="36">
        <f t="shared" si="54"/>
        <v>51625343</v>
      </c>
      <c r="BK93" s="36">
        <f t="shared" si="54"/>
        <v>1042917133.97</v>
      </c>
      <c r="BL93" s="36">
        <f t="shared" si="54"/>
        <v>215079027.02999997</v>
      </c>
      <c r="BM93" s="36">
        <f t="shared" si="54"/>
        <v>0</v>
      </c>
    </row>
    <row r="94" spans="1:65" x14ac:dyDescent="0.2">
      <c r="A94" s="47" t="s">
        <v>12</v>
      </c>
      <c r="B94" s="12">
        <v>3</v>
      </c>
      <c r="C94" s="12">
        <v>5</v>
      </c>
      <c r="D94" s="12">
        <v>3</v>
      </c>
      <c r="E94" s="12">
        <v>9</v>
      </c>
      <c r="F94" s="12">
        <v>0</v>
      </c>
      <c r="G94" s="12">
        <v>20</v>
      </c>
      <c r="H94" s="13" t="s">
        <v>71</v>
      </c>
      <c r="I94" s="86">
        <v>2400000000</v>
      </c>
      <c r="J94" s="88">
        <v>792534041</v>
      </c>
      <c r="K94" s="86">
        <v>426074508</v>
      </c>
      <c r="L94" s="86">
        <v>2717226</v>
      </c>
      <c r="M94" s="86">
        <v>21669493</v>
      </c>
      <c r="N94" s="87">
        <v>702800000</v>
      </c>
      <c r="O94" s="86">
        <v>325703267</v>
      </c>
      <c r="P94" s="79">
        <v>109215120</v>
      </c>
      <c r="Q94" s="79">
        <v>19286345</v>
      </c>
      <c r="R94" s="100">
        <v>-51625343</v>
      </c>
      <c r="S94" s="14"/>
      <c r="T94" s="14"/>
      <c r="U94" s="14"/>
      <c r="V94" s="14">
        <f>SUM(J94:U94)</f>
        <v>2348374657</v>
      </c>
      <c r="W94" s="88">
        <v>574156274</v>
      </c>
      <c r="X94" s="86">
        <v>2588713</v>
      </c>
      <c r="Y94" s="86">
        <v>1211226</v>
      </c>
      <c r="Z94" s="86">
        <v>21669493</v>
      </c>
      <c r="AA94" s="87">
        <v>-49698000</v>
      </c>
      <c r="AB94" s="86">
        <v>110409222</v>
      </c>
      <c r="AC94" s="79">
        <v>247186543</v>
      </c>
      <c r="AD94" s="79">
        <v>249569892</v>
      </c>
      <c r="AE94" s="100">
        <v>148364160.03</v>
      </c>
      <c r="AF94" s="14"/>
      <c r="AG94" s="14"/>
      <c r="AH94" s="14"/>
      <c r="AI94" s="14">
        <f>SUM(W94:AH94)</f>
        <v>1305457523.03</v>
      </c>
      <c r="AJ94" s="14">
        <v>0</v>
      </c>
      <c r="AK94" s="86">
        <v>220031629</v>
      </c>
      <c r="AL94" s="86">
        <v>3799939</v>
      </c>
      <c r="AM94" s="86">
        <v>87803584</v>
      </c>
      <c r="AN94" s="87">
        <v>60328338</v>
      </c>
      <c r="AO94" s="86">
        <v>134640599</v>
      </c>
      <c r="AP94" s="79">
        <v>223632803</v>
      </c>
      <c r="AQ94" s="79">
        <v>150302522</v>
      </c>
      <c r="AR94" s="100">
        <v>209839082</v>
      </c>
      <c r="AS94" s="14"/>
      <c r="AT94" s="14"/>
      <c r="AU94" s="14"/>
      <c r="AV94" s="14">
        <f>SUM(AJ94:AU94)</f>
        <v>1090378496</v>
      </c>
      <c r="AW94" s="14">
        <v>0</v>
      </c>
      <c r="AX94" s="86">
        <v>220031629</v>
      </c>
      <c r="AY94" s="86">
        <v>3799939</v>
      </c>
      <c r="AZ94" s="86">
        <v>87258795</v>
      </c>
      <c r="BA94" s="87">
        <v>49832340</v>
      </c>
      <c r="BB94" s="86">
        <v>145681386</v>
      </c>
      <c r="BC94" s="79">
        <v>223632803</v>
      </c>
      <c r="BD94" s="79">
        <v>150302522</v>
      </c>
      <c r="BE94" s="79">
        <v>209839082</v>
      </c>
      <c r="BF94" s="14"/>
      <c r="BG94" s="14"/>
      <c r="BH94" s="14"/>
      <c r="BI94" s="49">
        <f>SUM(AW94:BH94)</f>
        <v>1090378496</v>
      </c>
      <c r="BJ94" s="37">
        <f>+I94-V94</f>
        <v>51625343</v>
      </c>
      <c r="BK94" s="37">
        <f>+V94-AI94</f>
        <v>1042917133.97</v>
      </c>
      <c r="BL94" s="37">
        <f>+AI94-AV94</f>
        <v>215079027.02999997</v>
      </c>
      <c r="BM94" s="37">
        <f>+AV94-BI94</f>
        <v>0</v>
      </c>
    </row>
    <row r="95" spans="1:65" s="19" customFormat="1" ht="15" x14ac:dyDescent="0.2">
      <c r="A95" s="47" t="s">
        <v>12</v>
      </c>
      <c r="B95" s="12">
        <v>3</v>
      </c>
      <c r="C95" s="12">
        <v>6</v>
      </c>
      <c r="D95" s="12"/>
      <c r="E95" s="12"/>
      <c r="F95" s="12"/>
      <c r="G95" s="12"/>
      <c r="H95" s="15" t="s">
        <v>72</v>
      </c>
      <c r="I95" s="11">
        <f>+I96</f>
        <v>1203384000</v>
      </c>
      <c r="J95" s="11">
        <f t="shared" ref="J95:BI96" si="55">+J96</f>
        <v>0</v>
      </c>
      <c r="K95" s="11">
        <f t="shared" si="55"/>
        <v>0</v>
      </c>
      <c r="L95" s="11">
        <f t="shared" si="55"/>
        <v>929287049</v>
      </c>
      <c r="M95" s="11">
        <f t="shared" si="55"/>
        <v>0</v>
      </c>
      <c r="N95" s="11">
        <f t="shared" si="55"/>
        <v>0</v>
      </c>
      <c r="O95" s="11">
        <f t="shared" si="55"/>
        <v>6555604</v>
      </c>
      <c r="P95" s="11">
        <f t="shared" si="55"/>
        <v>0</v>
      </c>
      <c r="Q95" s="11">
        <f t="shared" si="55"/>
        <v>21707757</v>
      </c>
      <c r="R95" s="11">
        <f t="shared" si="55"/>
        <v>0</v>
      </c>
      <c r="S95" s="11">
        <f t="shared" si="55"/>
        <v>0</v>
      </c>
      <c r="T95" s="11">
        <f t="shared" si="55"/>
        <v>0</v>
      </c>
      <c r="U95" s="11">
        <f t="shared" si="55"/>
        <v>0</v>
      </c>
      <c r="V95" s="11">
        <f t="shared" si="55"/>
        <v>957550410</v>
      </c>
      <c r="W95" s="11">
        <f t="shared" si="55"/>
        <v>0</v>
      </c>
      <c r="X95" s="11">
        <f t="shared" si="55"/>
        <v>0</v>
      </c>
      <c r="Y95" s="11">
        <f t="shared" si="55"/>
        <v>928771093</v>
      </c>
      <c r="Z95" s="11">
        <f t="shared" si="55"/>
        <v>515956</v>
      </c>
      <c r="AA95" s="11">
        <f t="shared" si="55"/>
        <v>0</v>
      </c>
      <c r="AB95" s="11">
        <f t="shared" si="55"/>
        <v>0</v>
      </c>
      <c r="AC95" s="11">
        <f t="shared" si="55"/>
        <v>6555604</v>
      </c>
      <c r="AD95" s="11">
        <f t="shared" si="55"/>
        <v>21707757</v>
      </c>
      <c r="AE95" s="11">
        <f t="shared" si="55"/>
        <v>0</v>
      </c>
      <c r="AF95" s="11">
        <f t="shared" si="55"/>
        <v>0</v>
      </c>
      <c r="AG95" s="11">
        <f t="shared" si="55"/>
        <v>0</v>
      </c>
      <c r="AH95" s="11">
        <f t="shared" si="55"/>
        <v>0</v>
      </c>
      <c r="AI95" s="11">
        <f t="shared" si="55"/>
        <v>957550410</v>
      </c>
      <c r="AJ95" s="11">
        <f t="shared" si="55"/>
        <v>0</v>
      </c>
      <c r="AK95" s="11">
        <f t="shared" si="55"/>
        <v>0</v>
      </c>
      <c r="AL95" s="11">
        <f t="shared" si="55"/>
        <v>928771093</v>
      </c>
      <c r="AM95" s="11">
        <f t="shared" si="55"/>
        <v>515956</v>
      </c>
      <c r="AN95" s="11">
        <f t="shared" si="55"/>
        <v>0</v>
      </c>
      <c r="AO95" s="11">
        <f t="shared" si="55"/>
        <v>0</v>
      </c>
      <c r="AP95" s="11">
        <f t="shared" si="55"/>
        <v>6555604</v>
      </c>
      <c r="AQ95" s="11">
        <f t="shared" si="55"/>
        <v>9447463</v>
      </c>
      <c r="AR95" s="11">
        <f t="shared" si="55"/>
        <v>12260294</v>
      </c>
      <c r="AS95" s="11">
        <f t="shared" si="55"/>
        <v>0</v>
      </c>
      <c r="AT95" s="11">
        <f t="shared" si="55"/>
        <v>0</v>
      </c>
      <c r="AU95" s="11">
        <f t="shared" si="55"/>
        <v>0</v>
      </c>
      <c r="AV95" s="11">
        <f t="shared" si="55"/>
        <v>957550410</v>
      </c>
      <c r="AW95" s="11">
        <f t="shared" si="55"/>
        <v>0</v>
      </c>
      <c r="AX95" s="11">
        <f t="shared" si="55"/>
        <v>0</v>
      </c>
      <c r="AY95" s="11">
        <f t="shared" si="55"/>
        <v>928771093</v>
      </c>
      <c r="AZ95" s="11">
        <f t="shared" si="55"/>
        <v>515956</v>
      </c>
      <c r="BA95" s="11">
        <f t="shared" si="55"/>
        <v>0</v>
      </c>
      <c r="BB95" s="11">
        <f t="shared" si="55"/>
        <v>0</v>
      </c>
      <c r="BC95" s="11">
        <f t="shared" si="55"/>
        <v>1114811</v>
      </c>
      <c r="BD95" s="11">
        <f t="shared" si="55"/>
        <v>14888256</v>
      </c>
      <c r="BE95" s="11">
        <f t="shared" si="55"/>
        <v>12260294</v>
      </c>
      <c r="BF95" s="11">
        <f t="shared" si="55"/>
        <v>0</v>
      </c>
      <c r="BG95" s="11">
        <f t="shared" si="55"/>
        <v>0</v>
      </c>
      <c r="BH95" s="11">
        <f t="shared" si="55"/>
        <v>0</v>
      </c>
      <c r="BI95" s="48">
        <f t="shared" si="55"/>
        <v>957550410</v>
      </c>
      <c r="BJ95" s="36">
        <f t="shared" ref="BJ95:BM96" si="56">+BJ96</f>
        <v>245833590</v>
      </c>
      <c r="BK95" s="36">
        <f t="shared" si="56"/>
        <v>0</v>
      </c>
      <c r="BL95" s="36">
        <f t="shared" si="56"/>
        <v>0</v>
      </c>
      <c r="BM95" s="36">
        <f t="shared" si="56"/>
        <v>0</v>
      </c>
    </row>
    <row r="96" spans="1:65" ht="15" x14ac:dyDescent="0.2">
      <c r="A96" s="47" t="s">
        <v>12</v>
      </c>
      <c r="B96" s="12">
        <v>3</v>
      </c>
      <c r="C96" s="12">
        <v>6</v>
      </c>
      <c r="D96" s="12">
        <v>1</v>
      </c>
      <c r="E96" s="12"/>
      <c r="F96" s="12"/>
      <c r="G96" s="12"/>
      <c r="H96" s="15" t="s">
        <v>73</v>
      </c>
      <c r="I96" s="11">
        <f>+I97</f>
        <v>1203384000</v>
      </c>
      <c r="J96" s="11">
        <f t="shared" si="55"/>
        <v>0</v>
      </c>
      <c r="K96" s="11">
        <f t="shared" si="55"/>
        <v>0</v>
      </c>
      <c r="L96" s="11">
        <f t="shared" si="55"/>
        <v>929287049</v>
      </c>
      <c r="M96" s="11">
        <f t="shared" si="55"/>
        <v>0</v>
      </c>
      <c r="N96" s="11">
        <f t="shared" si="55"/>
        <v>0</v>
      </c>
      <c r="O96" s="11">
        <f t="shared" si="55"/>
        <v>6555604</v>
      </c>
      <c r="P96" s="11">
        <f t="shared" si="55"/>
        <v>0</v>
      </c>
      <c r="Q96" s="11">
        <f t="shared" si="55"/>
        <v>21707757</v>
      </c>
      <c r="R96" s="11">
        <f t="shared" si="55"/>
        <v>0</v>
      </c>
      <c r="S96" s="11">
        <f t="shared" si="55"/>
        <v>0</v>
      </c>
      <c r="T96" s="11">
        <f t="shared" si="55"/>
        <v>0</v>
      </c>
      <c r="U96" s="11">
        <f t="shared" si="55"/>
        <v>0</v>
      </c>
      <c r="V96" s="11">
        <f t="shared" si="55"/>
        <v>957550410</v>
      </c>
      <c r="W96" s="11">
        <f t="shared" si="55"/>
        <v>0</v>
      </c>
      <c r="X96" s="11">
        <f t="shared" si="55"/>
        <v>0</v>
      </c>
      <c r="Y96" s="11">
        <f t="shared" si="55"/>
        <v>928771093</v>
      </c>
      <c r="Z96" s="11">
        <f t="shared" si="55"/>
        <v>515956</v>
      </c>
      <c r="AA96" s="11">
        <f t="shared" si="55"/>
        <v>0</v>
      </c>
      <c r="AB96" s="11">
        <f t="shared" si="55"/>
        <v>0</v>
      </c>
      <c r="AC96" s="11">
        <f t="shared" si="55"/>
        <v>6555604</v>
      </c>
      <c r="AD96" s="11">
        <f t="shared" si="55"/>
        <v>21707757</v>
      </c>
      <c r="AE96" s="11">
        <f t="shared" si="55"/>
        <v>0</v>
      </c>
      <c r="AF96" s="11">
        <f t="shared" si="55"/>
        <v>0</v>
      </c>
      <c r="AG96" s="11">
        <f t="shared" si="55"/>
        <v>0</v>
      </c>
      <c r="AH96" s="11">
        <f t="shared" si="55"/>
        <v>0</v>
      </c>
      <c r="AI96" s="11">
        <f t="shared" si="55"/>
        <v>957550410</v>
      </c>
      <c r="AJ96" s="11">
        <f t="shared" si="55"/>
        <v>0</v>
      </c>
      <c r="AK96" s="11">
        <f t="shared" si="55"/>
        <v>0</v>
      </c>
      <c r="AL96" s="11">
        <f t="shared" si="55"/>
        <v>928771093</v>
      </c>
      <c r="AM96" s="11">
        <f t="shared" si="55"/>
        <v>515956</v>
      </c>
      <c r="AN96" s="11">
        <f t="shared" si="55"/>
        <v>0</v>
      </c>
      <c r="AO96" s="11">
        <f t="shared" si="55"/>
        <v>0</v>
      </c>
      <c r="AP96" s="11">
        <f t="shared" si="55"/>
        <v>6555604</v>
      </c>
      <c r="AQ96" s="11">
        <f t="shared" si="55"/>
        <v>9447463</v>
      </c>
      <c r="AR96" s="11">
        <f t="shared" si="55"/>
        <v>12260294</v>
      </c>
      <c r="AS96" s="11">
        <f t="shared" si="55"/>
        <v>0</v>
      </c>
      <c r="AT96" s="11">
        <f t="shared" si="55"/>
        <v>0</v>
      </c>
      <c r="AU96" s="11">
        <f t="shared" si="55"/>
        <v>0</v>
      </c>
      <c r="AV96" s="11">
        <f t="shared" si="55"/>
        <v>957550410</v>
      </c>
      <c r="AW96" s="11">
        <f t="shared" si="55"/>
        <v>0</v>
      </c>
      <c r="AX96" s="11">
        <f t="shared" si="55"/>
        <v>0</v>
      </c>
      <c r="AY96" s="11">
        <f t="shared" si="55"/>
        <v>928771093</v>
      </c>
      <c r="AZ96" s="11">
        <f t="shared" si="55"/>
        <v>515956</v>
      </c>
      <c r="BA96" s="11">
        <f t="shared" si="55"/>
        <v>0</v>
      </c>
      <c r="BB96" s="11">
        <f t="shared" si="55"/>
        <v>0</v>
      </c>
      <c r="BC96" s="11">
        <f t="shared" si="55"/>
        <v>1114811</v>
      </c>
      <c r="BD96" s="11">
        <f t="shared" si="55"/>
        <v>14888256</v>
      </c>
      <c r="BE96" s="11">
        <f t="shared" si="55"/>
        <v>12260294</v>
      </c>
      <c r="BF96" s="11">
        <f t="shared" si="55"/>
        <v>0</v>
      </c>
      <c r="BG96" s="11">
        <f t="shared" si="55"/>
        <v>0</v>
      </c>
      <c r="BH96" s="11">
        <f t="shared" si="55"/>
        <v>0</v>
      </c>
      <c r="BI96" s="48">
        <f t="shared" si="55"/>
        <v>957550410</v>
      </c>
      <c r="BJ96" s="36">
        <f t="shared" si="56"/>
        <v>245833590</v>
      </c>
      <c r="BK96" s="36">
        <f t="shared" si="56"/>
        <v>0</v>
      </c>
      <c r="BL96" s="36">
        <f t="shared" si="56"/>
        <v>0</v>
      </c>
      <c r="BM96" s="36">
        <f t="shared" si="56"/>
        <v>0</v>
      </c>
    </row>
    <row r="97" spans="1:65" x14ac:dyDescent="0.2">
      <c r="A97" s="47" t="s">
        <v>12</v>
      </c>
      <c r="B97" s="12">
        <v>3</v>
      </c>
      <c r="C97" s="12">
        <v>6</v>
      </c>
      <c r="D97" s="12">
        <v>1</v>
      </c>
      <c r="E97" s="12">
        <v>1</v>
      </c>
      <c r="F97" s="12">
        <v>0</v>
      </c>
      <c r="G97" s="12">
        <v>20</v>
      </c>
      <c r="H97" s="13" t="s">
        <v>25</v>
      </c>
      <c r="I97" s="88">
        <v>1203384000</v>
      </c>
      <c r="J97" s="14">
        <v>0</v>
      </c>
      <c r="K97" s="14">
        <v>0</v>
      </c>
      <c r="L97" s="86">
        <v>929287049</v>
      </c>
      <c r="M97" s="14">
        <v>0</v>
      </c>
      <c r="N97" s="14">
        <v>0</v>
      </c>
      <c r="O97" s="86">
        <v>6555604</v>
      </c>
      <c r="P97" s="14">
        <v>0</v>
      </c>
      <c r="Q97" s="79">
        <v>21707757</v>
      </c>
      <c r="R97" s="100">
        <v>0</v>
      </c>
      <c r="S97" s="14"/>
      <c r="T97" s="14"/>
      <c r="U97" s="14"/>
      <c r="V97" s="14">
        <f>SUM(J97:U97)</f>
        <v>957550410</v>
      </c>
      <c r="W97" s="14">
        <v>0</v>
      </c>
      <c r="X97" s="14">
        <v>0</v>
      </c>
      <c r="Y97" s="86">
        <v>928771093</v>
      </c>
      <c r="Z97" s="86">
        <v>515956</v>
      </c>
      <c r="AA97" s="14">
        <v>0</v>
      </c>
      <c r="AB97" s="14">
        <v>0</v>
      </c>
      <c r="AC97" s="79">
        <v>6555604</v>
      </c>
      <c r="AD97" s="79">
        <v>21707757</v>
      </c>
      <c r="AE97" s="100">
        <v>0</v>
      </c>
      <c r="AF97" s="14"/>
      <c r="AG97" s="14"/>
      <c r="AH97" s="14"/>
      <c r="AI97" s="14">
        <f>SUM(W97:AH97)</f>
        <v>957550410</v>
      </c>
      <c r="AJ97" s="14">
        <v>0</v>
      </c>
      <c r="AK97" s="14">
        <v>0</v>
      </c>
      <c r="AL97" s="86">
        <v>928771093</v>
      </c>
      <c r="AM97" s="86">
        <v>515956</v>
      </c>
      <c r="AN97" s="14">
        <v>0</v>
      </c>
      <c r="AO97" s="14">
        <v>0</v>
      </c>
      <c r="AP97" s="79">
        <v>6555604</v>
      </c>
      <c r="AQ97" s="79">
        <v>9447463</v>
      </c>
      <c r="AR97" s="100">
        <v>12260294</v>
      </c>
      <c r="AS97" s="14"/>
      <c r="AT97" s="14"/>
      <c r="AU97" s="14"/>
      <c r="AV97" s="14">
        <f>SUM(AJ97:AU97)</f>
        <v>957550410</v>
      </c>
      <c r="AW97" s="14">
        <v>0</v>
      </c>
      <c r="AX97" s="14">
        <v>0</v>
      </c>
      <c r="AY97" s="86">
        <v>928771093</v>
      </c>
      <c r="AZ97" s="86">
        <v>515956</v>
      </c>
      <c r="BA97" s="14">
        <v>0</v>
      </c>
      <c r="BB97" s="14">
        <v>0</v>
      </c>
      <c r="BC97" s="79">
        <v>1114811</v>
      </c>
      <c r="BD97" s="79">
        <v>14888256</v>
      </c>
      <c r="BE97" s="79">
        <v>12260294</v>
      </c>
      <c r="BF97" s="14"/>
      <c r="BG97" s="14"/>
      <c r="BH97" s="14"/>
      <c r="BI97" s="49">
        <f>SUM(AW97:BH97)</f>
        <v>957550410</v>
      </c>
      <c r="BJ97" s="37">
        <f>+I97-V97</f>
        <v>245833590</v>
      </c>
      <c r="BK97" s="37">
        <f>+V97-AI97</f>
        <v>0</v>
      </c>
      <c r="BL97" s="37">
        <f>+AI97-AV97</f>
        <v>0</v>
      </c>
      <c r="BM97" s="37">
        <f>+AV97-BI97</f>
        <v>0</v>
      </c>
    </row>
    <row r="98" spans="1:65" ht="15" x14ac:dyDescent="0.2">
      <c r="A98" s="47"/>
      <c r="B98" s="12"/>
      <c r="C98" s="12"/>
      <c r="D98" s="12"/>
      <c r="E98" s="12"/>
      <c r="F98" s="12"/>
      <c r="G98" s="12"/>
      <c r="H98" s="15"/>
      <c r="I98" s="11"/>
      <c r="J98" s="11"/>
      <c r="K98" s="11"/>
      <c r="L98" s="11"/>
      <c r="M98" s="11"/>
      <c r="N98" s="11"/>
      <c r="O98" s="11"/>
      <c r="P98" s="11"/>
      <c r="Q98" s="11">
        <f>+Q94-8894705+16867200+24598000-72409993+36256448</f>
        <v>15703295</v>
      </c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48"/>
      <c r="BJ98" s="36"/>
      <c r="BK98" s="36"/>
      <c r="BL98" s="36"/>
      <c r="BM98" s="36"/>
    </row>
    <row r="99" spans="1:65" s="19" customFormat="1" ht="15" x14ac:dyDescent="0.2">
      <c r="A99" s="47" t="s">
        <v>12</v>
      </c>
      <c r="B99" s="12">
        <v>7</v>
      </c>
      <c r="C99" s="12"/>
      <c r="D99" s="12"/>
      <c r="E99" s="12"/>
      <c r="F99" s="12"/>
      <c r="G99" s="12"/>
      <c r="H99" s="15" t="s">
        <v>129</v>
      </c>
      <c r="I99" s="11">
        <f>+I100</f>
        <v>5800000000</v>
      </c>
      <c r="J99" s="11">
        <f t="shared" ref="J99:BI100" si="57">+J100</f>
        <v>0</v>
      </c>
      <c r="K99" s="11">
        <f t="shared" si="57"/>
        <v>0</v>
      </c>
      <c r="L99" s="11">
        <f t="shared" si="57"/>
        <v>0</v>
      </c>
      <c r="M99" s="11">
        <f t="shared" si="57"/>
        <v>0</v>
      </c>
      <c r="N99" s="11">
        <f t="shared" si="57"/>
        <v>1126204799.3099999</v>
      </c>
      <c r="O99" s="11">
        <f t="shared" si="57"/>
        <v>0</v>
      </c>
      <c r="P99" s="11">
        <f t="shared" si="57"/>
        <v>0</v>
      </c>
      <c r="Q99" s="11">
        <f t="shared" si="57"/>
        <v>0</v>
      </c>
      <c r="R99" s="11">
        <f t="shared" si="57"/>
        <v>0</v>
      </c>
      <c r="S99" s="11">
        <f t="shared" si="57"/>
        <v>0</v>
      </c>
      <c r="T99" s="11">
        <f t="shared" si="57"/>
        <v>0</v>
      </c>
      <c r="U99" s="11">
        <f t="shared" si="57"/>
        <v>0</v>
      </c>
      <c r="V99" s="11">
        <f t="shared" si="57"/>
        <v>1126204799.3099999</v>
      </c>
      <c r="W99" s="11">
        <f t="shared" si="57"/>
        <v>0</v>
      </c>
      <c r="X99" s="11">
        <f t="shared" si="57"/>
        <v>0</v>
      </c>
      <c r="Y99" s="11">
        <f t="shared" si="57"/>
        <v>0</v>
      </c>
      <c r="Z99" s="11">
        <f t="shared" si="57"/>
        <v>0</v>
      </c>
      <c r="AA99" s="11">
        <f t="shared" si="57"/>
        <v>0</v>
      </c>
      <c r="AB99" s="11">
        <f t="shared" si="57"/>
        <v>1126204799.3099999</v>
      </c>
      <c r="AC99" s="11">
        <f t="shared" si="57"/>
        <v>0</v>
      </c>
      <c r="AD99" s="11">
        <f t="shared" si="57"/>
        <v>0</v>
      </c>
      <c r="AE99" s="11">
        <f t="shared" si="57"/>
        <v>0</v>
      </c>
      <c r="AF99" s="11">
        <f t="shared" si="57"/>
        <v>0</v>
      </c>
      <c r="AG99" s="11">
        <f t="shared" si="57"/>
        <v>0</v>
      </c>
      <c r="AH99" s="11">
        <f t="shared" si="57"/>
        <v>0</v>
      </c>
      <c r="AI99" s="11">
        <f t="shared" si="57"/>
        <v>1126204799.3099999</v>
      </c>
      <c r="AJ99" s="11">
        <f t="shared" si="57"/>
        <v>0</v>
      </c>
      <c r="AK99" s="11">
        <f t="shared" si="57"/>
        <v>0</v>
      </c>
      <c r="AL99" s="11">
        <f t="shared" si="57"/>
        <v>0</v>
      </c>
      <c r="AM99" s="11">
        <f t="shared" si="57"/>
        <v>0</v>
      </c>
      <c r="AN99" s="11">
        <f t="shared" si="57"/>
        <v>0</v>
      </c>
      <c r="AO99" s="11">
        <f t="shared" si="57"/>
        <v>0</v>
      </c>
      <c r="AP99" s="11">
        <f t="shared" si="57"/>
        <v>1126204799.3099999</v>
      </c>
      <c r="AQ99" s="11">
        <f t="shared" si="57"/>
        <v>0</v>
      </c>
      <c r="AR99" s="11">
        <f t="shared" si="57"/>
        <v>0</v>
      </c>
      <c r="AS99" s="11">
        <f t="shared" si="57"/>
        <v>0</v>
      </c>
      <c r="AT99" s="11">
        <f t="shared" si="57"/>
        <v>0</v>
      </c>
      <c r="AU99" s="11">
        <f t="shared" si="57"/>
        <v>0</v>
      </c>
      <c r="AV99" s="11">
        <f t="shared" si="57"/>
        <v>1126204799.3099999</v>
      </c>
      <c r="AW99" s="11">
        <f t="shared" si="57"/>
        <v>0</v>
      </c>
      <c r="AX99" s="11">
        <f t="shared" si="57"/>
        <v>0</v>
      </c>
      <c r="AY99" s="11">
        <f t="shared" si="57"/>
        <v>0</v>
      </c>
      <c r="AZ99" s="11">
        <f t="shared" si="57"/>
        <v>0</v>
      </c>
      <c r="BA99" s="11">
        <f t="shared" si="57"/>
        <v>0</v>
      </c>
      <c r="BB99" s="11">
        <f t="shared" si="57"/>
        <v>0</v>
      </c>
      <c r="BC99" s="11">
        <f t="shared" si="57"/>
        <v>1126204799.3099999</v>
      </c>
      <c r="BD99" s="11">
        <f t="shared" si="57"/>
        <v>0</v>
      </c>
      <c r="BE99" s="11">
        <f t="shared" si="57"/>
        <v>0</v>
      </c>
      <c r="BF99" s="11">
        <f t="shared" si="57"/>
        <v>0</v>
      </c>
      <c r="BG99" s="11">
        <f t="shared" si="57"/>
        <v>0</v>
      </c>
      <c r="BH99" s="11">
        <f t="shared" si="57"/>
        <v>0</v>
      </c>
      <c r="BI99" s="48">
        <f t="shared" si="57"/>
        <v>1126204799.3099999</v>
      </c>
      <c r="BJ99" s="36">
        <f t="shared" ref="BJ99:BM100" si="58">+BJ100</f>
        <v>4673795200.6900005</v>
      </c>
      <c r="BK99" s="36">
        <f t="shared" si="58"/>
        <v>0</v>
      </c>
      <c r="BL99" s="36">
        <f t="shared" si="58"/>
        <v>0</v>
      </c>
      <c r="BM99" s="36">
        <f t="shared" si="58"/>
        <v>0</v>
      </c>
    </row>
    <row r="100" spans="1:65" ht="15" x14ac:dyDescent="0.2">
      <c r="A100" s="47" t="s">
        <v>12</v>
      </c>
      <c r="B100" s="12">
        <v>7</v>
      </c>
      <c r="C100" s="12">
        <v>2</v>
      </c>
      <c r="D100" s="12"/>
      <c r="E100" s="12"/>
      <c r="F100" s="12"/>
      <c r="G100" s="12"/>
      <c r="H100" s="15" t="s">
        <v>130</v>
      </c>
      <c r="I100" s="11">
        <f>+I101</f>
        <v>5800000000</v>
      </c>
      <c r="J100" s="11">
        <f t="shared" si="57"/>
        <v>0</v>
      </c>
      <c r="K100" s="11">
        <f t="shared" si="57"/>
        <v>0</v>
      </c>
      <c r="L100" s="11">
        <f t="shared" si="57"/>
        <v>0</v>
      </c>
      <c r="M100" s="11">
        <f t="shared" si="57"/>
        <v>0</v>
      </c>
      <c r="N100" s="11">
        <f t="shared" si="57"/>
        <v>1126204799.3099999</v>
      </c>
      <c r="O100" s="11">
        <f t="shared" si="57"/>
        <v>0</v>
      </c>
      <c r="P100" s="11">
        <f t="shared" si="57"/>
        <v>0</v>
      </c>
      <c r="Q100" s="11">
        <f t="shared" si="57"/>
        <v>0</v>
      </c>
      <c r="R100" s="11">
        <f t="shared" si="57"/>
        <v>0</v>
      </c>
      <c r="S100" s="11">
        <f t="shared" si="57"/>
        <v>0</v>
      </c>
      <c r="T100" s="11">
        <f t="shared" si="57"/>
        <v>0</v>
      </c>
      <c r="U100" s="11">
        <f t="shared" si="57"/>
        <v>0</v>
      </c>
      <c r="V100" s="11">
        <f t="shared" si="57"/>
        <v>1126204799.3099999</v>
      </c>
      <c r="W100" s="11">
        <f t="shared" si="57"/>
        <v>0</v>
      </c>
      <c r="X100" s="11">
        <f t="shared" si="57"/>
        <v>0</v>
      </c>
      <c r="Y100" s="11">
        <f t="shared" si="57"/>
        <v>0</v>
      </c>
      <c r="Z100" s="11">
        <f t="shared" si="57"/>
        <v>0</v>
      </c>
      <c r="AA100" s="11">
        <f t="shared" si="57"/>
        <v>0</v>
      </c>
      <c r="AB100" s="11">
        <f t="shared" si="57"/>
        <v>1126204799.3099999</v>
      </c>
      <c r="AC100" s="11">
        <f t="shared" si="57"/>
        <v>0</v>
      </c>
      <c r="AD100" s="11">
        <f t="shared" si="57"/>
        <v>0</v>
      </c>
      <c r="AE100" s="11">
        <f t="shared" si="57"/>
        <v>0</v>
      </c>
      <c r="AF100" s="11">
        <f t="shared" si="57"/>
        <v>0</v>
      </c>
      <c r="AG100" s="11">
        <f t="shared" si="57"/>
        <v>0</v>
      </c>
      <c r="AH100" s="11">
        <f t="shared" si="57"/>
        <v>0</v>
      </c>
      <c r="AI100" s="11">
        <f t="shared" si="57"/>
        <v>1126204799.3099999</v>
      </c>
      <c r="AJ100" s="11">
        <f t="shared" si="57"/>
        <v>0</v>
      </c>
      <c r="AK100" s="11">
        <f t="shared" si="57"/>
        <v>0</v>
      </c>
      <c r="AL100" s="11">
        <f t="shared" si="57"/>
        <v>0</v>
      </c>
      <c r="AM100" s="11">
        <f t="shared" si="57"/>
        <v>0</v>
      </c>
      <c r="AN100" s="11">
        <f t="shared" si="57"/>
        <v>0</v>
      </c>
      <c r="AO100" s="11">
        <f t="shared" si="57"/>
        <v>0</v>
      </c>
      <c r="AP100" s="11">
        <f t="shared" si="57"/>
        <v>1126204799.3099999</v>
      </c>
      <c r="AQ100" s="11">
        <f t="shared" si="57"/>
        <v>0</v>
      </c>
      <c r="AR100" s="11">
        <f t="shared" si="57"/>
        <v>0</v>
      </c>
      <c r="AS100" s="11">
        <f t="shared" si="57"/>
        <v>0</v>
      </c>
      <c r="AT100" s="11">
        <f t="shared" si="57"/>
        <v>0</v>
      </c>
      <c r="AU100" s="11">
        <f t="shared" si="57"/>
        <v>0</v>
      </c>
      <c r="AV100" s="11">
        <f t="shared" si="57"/>
        <v>1126204799.3099999</v>
      </c>
      <c r="AW100" s="11">
        <f t="shared" si="57"/>
        <v>0</v>
      </c>
      <c r="AX100" s="11">
        <f t="shared" si="57"/>
        <v>0</v>
      </c>
      <c r="AY100" s="11">
        <f t="shared" si="57"/>
        <v>0</v>
      </c>
      <c r="AZ100" s="11">
        <f t="shared" si="57"/>
        <v>0</v>
      </c>
      <c r="BA100" s="11">
        <f t="shared" si="57"/>
        <v>0</v>
      </c>
      <c r="BB100" s="11">
        <f t="shared" si="57"/>
        <v>0</v>
      </c>
      <c r="BC100" s="11">
        <f t="shared" si="57"/>
        <v>1126204799.3099999</v>
      </c>
      <c r="BD100" s="11">
        <f t="shared" si="57"/>
        <v>0</v>
      </c>
      <c r="BE100" s="11">
        <f t="shared" si="57"/>
        <v>0</v>
      </c>
      <c r="BF100" s="11">
        <f t="shared" si="57"/>
        <v>0</v>
      </c>
      <c r="BG100" s="11">
        <f t="shared" si="57"/>
        <v>0</v>
      </c>
      <c r="BH100" s="11">
        <f t="shared" si="57"/>
        <v>0</v>
      </c>
      <c r="BI100" s="48">
        <f t="shared" si="57"/>
        <v>1126204799.3099999</v>
      </c>
      <c r="BJ100" s="36">
        <f t="shared" si="58"/>
        <v>4673795200.6900005</v>
      </c>
      <c r="BK100" s="36">
        <f t="shared" si="58"/>
        <v>0</v>
      </c>
      <c r="BL100" s="36">
        <f t="shared" si="58"/>
        <v>0</v>
      </c>
      <c r="BM100" s="36">
        <f t="shared" si="58"/>
        <v>0</v>
      </c>
    </row>
    <row r="101" spans="1:65" x14ac:dyDescent="0.2">
      <c r="A101" s="47" t="s">
        <v>12</v>
      </c>
      <c r="B101" s="12">
        <v>7</v>
      </c>
      <c r="C101" s="12">
        <v>2</v>
      </c>
      <c r="D101" s="12">
        <v>5</v>
      </c>
      <c r="E101" s="12">
        <v>0</v>
      </c>
      <c r="F101" s="12">
        <v>0</v>
      </c>
      <c r="G101" s="12">
        <v>20</v>
      </c>
      <c r="H101" s="13" t="s">
        <v>131</v>
      </c>
      <c r="I101" s="88">
        <v>5800000000</v>
      </c>
      <c r="J101" s="21">
        <v>0</v>
      </c>
      <c r="K101" s="21">
        <v>0</v>
      </c>
      <c r="L101" s="21">
        <v>0</v>
      </c>
      <c r="M101" s="21">
        <v>0</v>
      </c>
      <c r="N101" s="87">
        <v>1126204799.3099999</v>
      </c>
      <c r="O101" s="21">
        <v>0</v>
      </c>
      <c r="P101" s="21">
        <v>0</v>
      </c>
      <c r="Q101" s="21">
        <v>0</v>
      </c>
      <c r="R101" s="21">
        <v>0</v>
      </c>
      <c r="S101" s="21"/>
      <c r="T101" s="21"/>
      <c r="U101" s="21"/>
      <c r="V101" s="14">
        <f>SUM(J101:U101)</f>
        <v>1126204799.3099999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86">
        <v>1126204799.3099999</v>
      </c>
      <c r="AC101" s="21">
        <v>0</v>
      </c>
      <c r="AD101" s="21">
        <v>0</v>
      </c>
      <c r="AE101" s="21">
        <v>0</v>
      </c>
      <c r="AF101" s="21"/>
      <c r="AG101" s="21"/>
      <c r="AH101" s="21"/>
      <c r="AI101" s="14">
        <f>SUM(W101:AH101)</f>
        <v>1126204799.3099999</v>
      </c>
      <c r="AJ101" s="21">
        <v>0</v>
      </c>
      <c r="AK101" s="21">
        <v>0</v>
      </c>
      <c r="AL101" s="21">
        <v>0</v>
      </c>
      <c r="AM101" s="21">
        <v>0</v>
      </c>
      <c r="AN101" s="21">
        <v>0</v>
      </c>
      <c r="AO101" s="21">
        <v>0</v>
      </c>
      <c r="AP101" s="79">
        <v>1126204799.3099999</v>
      </c>
      <c r="AQ101" s="21">
        <v>0</v>
      </c>
      <c r="AR101" s="21">
        <v>0</v>
      </c>
      <c r="AS101" s="21"/>
      <c r="AT101" s="21"/>
      <c r="AU101" s="21"/>
      <c r="AV101" s="14">
        <f>SUM(AJ101:AU101)</f>
        <v>1126204799.3099999</v>
      </c>
      <c r="AW101" s="21">
        <v>0</v>
      </c>
      <c r="AX101" s="21">
        <v>0</v>
      </c>
      <c r="AY101" s="21">
        <v>0</v>
      </c>
      <c r="AZ101" s="21">
        <v>0</v>
      </c>
      <c r="BA101" s="21">
        <v>0</v>
      </c>
      <c r="BB101" s="21">
        <v>0</v>
      </c>
      <c r="BC101" s="79">
        <v>1126204799.3099999</v>
      </c>
      <c r="BD101" s="21">
        <v>0</v>
      </c>
      <c r="BE101" s="21">
        <v>0</v>
      </c>
      <c r="BF101" s="21"/>
      <c r="BG101" s="21"/>
      <c r="BH101" s="21"/>
      <c r="BI101" s="49">
        <f>SUM(AW101:BH101)</f>
        <v>1126204799.3099999</v>
      </c>
      <c r="BJ101" s="37">
        <f>+I101-V101</f>
        <v>4673795200.6900005</v>
      </c>
      <c r="BK101" s="37">
        <f>+V101-AI101</f>
        <v>0</v>
      </c>
      <c r="BL101" s="37">
        <f>+AI101-AV101</f>
        <v>0</v>
      </c>
      <c r="BM101" s="37">
        <f>+AV101-BI101</f>
        <v>0</v>
      </c>
    </row>
    <row r="102" spans="1:65" ht="15" x14ac:dyDescent="0.2">
      <c r="A102" s="47"/>
      <c r="B102" s="12"/>
      <c r="C102" s="12"/>
      <c r="D102" s="12"/>
      <c r="E102" s="12"/>
      <c r="F102" s="12"/>
      <c r="G102" s="12"/>
      <c r="H102" s="15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48"/>
      <c r="BJ102" s="36"/>
      <c r="BK102" s="36"/>
      <c r="BL102" s="36"/>
      <c r="BM102" s="36"/>
    </row>
    <row r="103" spans="1:65" s="19" customFormat="1" ht="15" x14ac:dyDescent="0.2">
      <c r="A103" s="47"/>
      <c r="B103" s="12"/>
      <c r="C103" s="12"/>
      <c r="D103" s="12"/>
      <c r="E103" s="12"/>
      <c r="F103" s="12"/>
      <c r="G103" s="12"/>
      <c r="H103" s="9" t="s">
        <v>132</v>
      </c>
      <c r="I103" s="18">
        <f t="shared" ref="I103:AN103" si="59">+I105+I149</f>
        <v>163593416621.17999</v>
      </c>
      <c r="J103" s="18">
        <f t="shared" si="59"/>
        <v>94919108333</v>
      </c>
      <c r="K103" s="18">
        <f t="shared" si="59"/>
        <v>5853936783</v>
      </c>
      <c r="L103" s="18">
        <f t="shared" si="59"/>
        <v>5368955543</v>
      </c>
      <c r="M103" s="18">
        <f t="shared" si="59"/>
        <v>231154165</v>
      </c>
      <c r="N103" s="18">
        <f t="shared" si="59"/>
        <v>2806447950</v>
      </c>
      <c r="O103" s="18">
        <f t="shared" si="59"/>
        <v>5643150536</v>
      </c>
      <c r="P103" s="18">
        <f t="shared" si="59"/>
        <v>4014608066</v>
      </c>
      <c r="Q103" s="18">
        <f t="shared" si="59"/>
        <v>989765659</v>
      </c>
      <c r="R103" s="18">
        <f t="shared" si="59"/>
        <v>3374092336.04</v>
      </c>
      <c r="S103" s="18">
        <f t="shared" si="59"/>
        <v>0</v>
      </c>
      <c r="T103" s="18">
        <f t="shared" si="59"/>
        <v>0</v>
      </c>
      <c r="U103" s="18">
        <f t="shared" si="59"/>
        <v>0</v>
      </c>
      <c r="V103" s="18">
        <f t="shared" si="59"/>
        <v>123201219371.04001</v>
      </c>
      <c r="W103" s="18">
        <f t="shared" si="59"/>
        <v>77792237605</v>
      </c>
      <c r="X103" s="18">
        <f t="shared" si="59"/>
        <v>4680696547</v>
      </c>
      <c r="Y103" s="18">
        <f t="shared" si="59"/>
        <v>4333663796</v>
      </c>
      <c r="Z103" s="18">
        <f t="shared" si="59"/>
        <v>5437651777</v>
      </c>
      <c r="AA103" s="18">
        <f t="shared" si="59"/>
        <v>711420162</v>
      </c>
      <c r="AB103" s="18">
        <f t="shared" si="59"/>
        <v>2138973599.4000001</v>
      </c>
      <c r="AC103" s="18">
        <f t="shared" si="59"/>
        <v>6310180354</v>
      </c>
      <c r="AD103" s="18">
        <f t="shared" si="59"/>
        <v>5480415621.04</v>
      </c>
      <c r="AE103" s="18">
        <f t="shared" si="59"/>
        <v>6861120898.2799997</v>
      </c>
      <c r="AF103" s="18">
        <f t="shared" si="59"/>
        <v>0</v>
      </c>
      <c r="AG103" s="18">
        <f t="shared" si="59"/>
        <v>0</v>
      </c>
      <c r="AH103" s="18">
        <f t="shared" si="59"/>
        <v>0</v>
      </c>
      <c r="AI103" s="18">
        <f t="shared" si="59"/>
        <v>113746360359.72</v>
      </c>
      <c r="AJ103" s="18">
        <f t="shared" si="59"/>
        <v>6496178691</v>
      </c>
      <c r="AK103" s="18">
        <f t="shared" si="59"/>
        <v>3467785779</v>
      </c>
      <c r="AL103" s="18">
        <f t="shared" si="59"/>
        <v>6598028159</v>
      </c>
      <c r="AM103" s="18">
        <f t="shared" si="59"/>
        <v>7797054654</v>
      </c>
      <c r="AN103" s="18">
        <f t="shared" si="59"/>
        <v>12797734687</v>
      </c>
      <c r="AO103" s="18">
        <f t="shared" ref="AO103:BM103" si="60">+AO105+AO149</f>
        <v>7127020846</v>
      </c>
      <c r="AP103" s="18">
        <f t="shared" si="60"/>
        <v>9412854745.3999996</v>
      </c>
      <c r="AQ103" s="18">
        <f t="shared" si="60"/>
        <v>5048823148.8800001</v>
      </c>
      <c r="AR103" s="18">
        <f t="shared" si="60"/>
        <v>11354860146</v>
      </c>
      <c r="AS103" s="18">
        <f t="shared" si="60"/>
        <v>0</v>
      </c>
      <c r="AT103" s="18">
        <f t="shared" si="60"/>
        <v>0</v>
      </c>
      <c r="AU103" s="18">
        <f t="shared" si="60"/>
        <v>0</v>
      </c>
      <c r="AV103" s="18">
        <f t="shared" si="60"/>
        <v>70100340856.279999</v>
      </c>
      <c r="AW103" s="18">
        <f t="shared" si="60"/>
        <v>6496178691</v>
      </c>
      <c r="AX103" s="18">
        <f t="shared" si="60"/>
        <v>2155862308</v>
      </c>
      <c r="AY103" s="18">
        <f t="shared" si="60"/>
        <v>5562749975</v>
      </c>
      <c r="AZ103" s="18">
        <f t="shared" si="60"/>
        <v>10127188309</v>
      </c>
      <c r="BA103" s="18">
        <f t="shared" si="60"/>
        <v>11961522770</v>
      </c>
      <c r="BB103" s="18">
        <f t="shared" si="60"/>
        <v>7568398251</v>
      </c>
      <c r="BC103" s="18">
        <f t="shared" si="60"/>
        <v>9546232991.3999996</v>
      </c>
      <c r="BD103" s="18">
        <f t="shared" si="60"/>
        <v>5143461188.8800001</v>
      </c>
      <c r="BE103" s="18">
        <f t="shared" si="60"/>
        <v>11320791527</v>
      </c>
      <c r="BF103" s="18">
        <f t="shared" si="60"/>
        <v>0</v>
      </c>
      <c r="BG103" s="18">
        <f t="shared" si="60"/>
        <v>0</v>
      </c>
      <c r="BH103" s="18">
        <f t="shared" si="60"/>
        <v>0</v>
      </c>
      <c r="BI103" s="51">
        <f t="shared" si="60"/>
        <v>69882386011.279999</v>
      </c>
      <c r="BJ103" s="39">
        <f t="shared" si="60"/>
        <v>30035527000.139999</v>
      </c>
      <c r="BK103" s="39">
        <f t="shared" si="60"/>
        <v>9454859011.3199997</v>
      </c>
      <c r="BL103" s="39">
        <f t="shared" si="60"/>
        <v>43646019503.440002</v>
      </c>
      <c r="BM103" s="39">
        <f t="shared" si="60"/>
        <v>217954845</v>
      </c>
    </row>
    <row r="104" spans="1:65" ht="15" x14ac:dyDescent="0.2">
      <c r="A104" s="47"/>
      <c r="B104" s="12"/>
      <c r="C104" s="12"/>
      <c r="D104" s="12"/>
      <c r="E104" s="12"/>
      <c r="F104" s="12"/>
      <c r="G104" s="12"/>
      <c r="H104" s="9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51"/>
      <c r="BJ104" s="39"/>
      <c r="BK104" s="39"/>
      <c r="BL104" s="39"/>
      <c r="BM104" s="39"/>
    </row>
    <row r="105" spans="1:65" ht="15" x14ac:dyDescent="0.2">
      <c r="A105" s="83"/>
      <c r="B105" s="84"/>
      <c r="C105" s="84"/>
      <c r="D105" s="84"/>
      <c r="E105" s="84"/>
      <c r="F105" s="84"/>
      <c r="G105" s="84"/>
      <c r="H105" s="25" t="s">
        <v>96</v>
      </c>
      <c r="I105" s="18">
        <f>+I107+I111+I115+I118+I121+I128+I131+I134+I139</f>
        <v>116493416621.17999</v>
      </c>
      <c r="J105" s="18">
        <f t="shared" ref="J105:BH105" si="61">+J107+J111+J115+J118+J121+J128+J131+J134+J139</f>
        <v>84093941223</v>
      </c>
      <c r="K105" s="18">
        <f t="shared" si="61"/>
        <v>3380622143</v>
      </c>
      <c r="L105" s="18">
        <f t="shared" si="61"/>
        <v>5322610903</v>
      </c>
      <c r="M105" s="18">
        <f t="shared" si="61"/>
        <v>192190245</v>
      </c>
      <c r="N105" s="18">
        <f t="shared" si="61"/>
        <v>1282048295</v>
      </c>
      <c r="O105" s="18">
        <f t="shared" si="61"/>
        <v>3700300124</v>
      </c>
      <c r="P105" s="18">
        <f t="shared" si="61"/>
        <v>1812270448</v>
      </c>
      <c r="Q105" s="18">
        <f t="shared" si="61"/>
        <v>12311874</v>
      </c>
      <c r="R105" s="18">
        <f t="shared" si="61"/>
        <v>1304353391.04</v>
      </c>
      <c r="S105" s="18">
        <f t="shared" si="61"/>
        <v>0</v>
      </c>
      <c r="T105" s="18">
        <f t="shared" si="61"/>
        <v>0</v>
      </c>
      <c r="U105" s="18">
        <f t="shared" si="61"/>
        <v>0</v>
      </c>
      <c r="V105" s="18">
        <f t="shared" si="61"/>
        <v>101100648646.04001</v>
      </c>
      <c r="W105" s="18">
        <f t="shared" si="61"/>
        <v>74652384080</v>
      </c>
      <c r="X105" s="18">
        <f t="shared" si="61"/>
        <v>2358022099</v>
      </c>
      <c r="Y105" s="18">
        <f t="shared" si="61"/>
        <v>1866203259</v>
      </c>
      <c r="Z105" s="18">
        <f t="shared" si="61"/>
        <v>4756917954</v>
      </c>
      <c r="AA105" s="18">
        <f t="shared" si="61"/>
        <v>441244803</v>
      </c>
      <c r="AB105" s="18">
        <f t="shared" si="61"/>
        <v>1328958740.4000001</v>
      </c>
      <c r="AC105" s="18">
        <f t="shared" si="61"/>
        <v>3959451163</v>
      </c>
      <c r="AD105" s="18">
        <f t="shared" si="61"/>
        <v>2458121033.04</v>
      </c>
      <c r="AE105" s="18">
        <f t="shared" si="61"/>
        <v>3963180928.2799997</v>
      </c>
      <c r="AF105" s="18">
        <f t="shared" si="61"/>
        <v>0</v>
      </c>
      <c r="AG105" s="18">
        <f t="shared" si="61"/>
        <v>0</v>
      </c>
      <c r="AH105" s="18">
        <f t="shared" si="61"/>
        <v>0</v>
      </c>
      <c r="AI105" s="18">
        <f>+AI107+AI111+AI115+AI118+AI121+AI128+AI131+AI134+AI139</f>
        <v>95784484059.720001</v>
      </c>
      <c r="AJ105" s="18">
        <f t="shared" si="61"/>
        <v>6496178691</v>
      </c>
      <c r="AK105" s="18">
        <f t="shared" si="61"/>
        <v>3451608185</v>
      </c>
      <c r="AL105" s="18">
        <f t="shared" si="61"/>
        <v>5149150523</v>
      </c>
      <c r="AM105" s="18">
        <f t="shared" si="61"/>
        <v>7351200001</v>
      </c>
      <c r="AN105" s="18">
        <f t="shared" si="61"/>
        <v>11022780764</v>
      </c>
      <c r="AO105" s="18">
        <f t="shared" si="61"/>
        <v>5999926229</v>
      </c>
      <c r="AP105" s="18">
        <f t="shared" si="61"/>
        <v>7770540914.3999996</v>
      </c>
      <c r="AQ105" s="18">
        <f t="shared" si="61"/>
        <v>4084778412</v>
      </c>
      <c r="AR105" s="18">
        <f t="shared" si="61"/>
        <v>9474330780</v>
      </c>
      <c r="AS105" s="18">
        <f t="shared" si="61"/>
        <v>0</v>
      </c>
      <c r="AT105" s="18">
        <f t="shared" si="61"/>
        <v>0</v>
      </c>
      <c r="AU105" s="18">
        <f t="shared" si="61"/>
        <v>0</v>
      </c>
      <c r="AV105" s="18">
        <f>+AV107+AV111+AV115+AV118+AV121+AV128+AV131+AV134+AV139</f>
        <v>60800494499.400002</v>
      </c>
      <c r="AW105" s="18">
        <f t="shared" si="61"/>
        <v>6496178691</v>
      </c>
      <c r="AX105" s="18">
        <f t="shared" si="61"/>
        <v>2139684714</v>
      </c>
      <c r="AY105" s="18">
        <f t="shared" si="61"/>
        <v>5152906919</v>
      </c>
      <c r="AZ105" s="18">
        <f t="shared" si="61"/>
        <v>8659367076</v>
      </c>
      <c r="BA105" s="18">
        <f t="shared" si="61"/>
        <v>10170108837</v>
      </c>
      <c r="BB105" s="18">
        <f t="shared" si="61"/>
        <v>6632228575</v>
      </c>
      <c r="BC105" s="18">
        <f t="shared" si="61"/>
        <v>7962980868.3999996</v>
      </c>
      <c r="BD105" s="18">
        <f t="shared" si="61"/>
        <v>4112021544</v>
      </c>
      <c r="BE105" s="18">
        <f t="shared" si="61"/>
        <v>9474207087</v>
      </c>
      <c r="BF105" s="18">
        <f t="shared" si="61"/>
        <v>0</v>
      </c>
      <c r="BG105" s="18">
        <f t="shared" si="61"/>
        <v>0</v>
      </c>
      <c r="BH105" s="18">
        <f t="shared" si="61"/>
        <v>0</v>
      </c>
      <c r="BI105" s="51">
        <f>+BI107+BI111+BI115+BI118+BI121+BI128+BI131+BI134+BI139</f>
        <v>60799684311.400002</v>
      </c>
      <c r="BJ105" s="39">
        <f>+BJ107+BJ111+BJ115+BJ118+BJ121+BJ128+BJ131+BJ134+BJ139</f>
        <v>5036097725.1400003</v>
      </c>
      <c r="BK105" s="39">
        <f>+BK107+BK111+BK115+BK118+BK121+BK128+BK131+BK134+BK139</f>
        <v>5316164586.3199997</v>
      </c>
      <c r="BL105" s="39">
        <f>+BL107+BL111+BL115+BL118+BL121+BL128+BL131+BL134+BL139</f>
        <v>34983989560.32</v>
      </c>
      <c r="BM105" s="39">
        <f>+BM107+BM111+BM115+BM118+BM121+BM128+BM131+BM134+BM139</f>
        <v>810188</v>
      </c>
    </row>
    <row r="106" spans="1:65" ht="15" x14ac:dyDescent="0.2">
      <c r="A106" s="83"/>
      <c r="B106" s="84"/>
      <c r="C106" s="84"/>
      <c r="D106" s="84"/>
      <c r="E106" s="84"/>
      <c r="F106" s="84"/>
      <c r="G106" s="84"/>
      <c r="H106" s="25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51"/>
      <c r="BJ106" s="39"/>
      <c r="BK106" s="39"/>
      <c r="BL106" s="39"/>
      <c r="BM106" s="39"/>
    </row>
    <row r="107" spans="1:65" ht="15" hidden="1" x14ac:dyDescent="0.2">
      <c r="A107" s="54" t="s">
        <v>81</v>
      </c>
      <c r="B107" s="26"/>
      <c r="C107" s="34"/>
      <c r="D107" s="34"/>
      <c r="E107" s="34"/>
      <c r="F107" s="34"/>
      <c r="G107" s="34">
        <v>20</v>
      </c>
      <c r="H107" s="27" t="s">
        <v>118</v>
      </c>
      <c r="I107" s="18">
        <f>SUM(I108:I109)</f>
        <v>60000000</v>
      </c>
      <c r="J107" s="18">
        <f t="shared" ref="J107:BI107" si="62">SUM(J108:J109)</f>
        <v>0</v>
      </c>
      <c r="K107" s="18">
        <f t="shared" si="62"/>
        <v>242813</v>
      </c>
      <c r="L107" s="18">
        <f t="shared" si="62"/>
        <v>0</v>
      </c>
      <c r="M107" s="18">
        <f t="shared" si="62"/>
        <v>0</v>
      </c>
      <c r="N107" s="18">
        <f t="shared" si="62"/>
        <v>0</v>
      </c>
      <c r="O107" s="18">
        <f t="shared" si="62"/>
        <v>0</v>
      </c>
      <c r="P107" s="18">
        <f t="shared" si="62"/>
        <v>0</v>
      </c>
      <c r="Q107" s="18">
        <f t="shared" si="62"/>
        <v>0</v>
      </c>
      <c r="R107" s="18">
        <f t="shared" si="62"/>
        <v>0</v>
      </c>
      <c r="S107" s="18">
        <f t="shared" si="62"/>
        <v>0</v>
      </c>
      <c r="T107" s="18">
        <f t="shared" si="62"/>
        <v>0</v>
      </c>
      <c r="U107" s="18">
        <f t="shared" si="62"/>
        <v>0</v>
      </c>
      <c r="V107" s="18">
        <f t="shared" si="62"/>
        <v>242813</v>
      </c>
      <c r="W107" s="18">
        <f t="shared" si="62"/>
        <v>0</v>
      </c>
      <c r="X107" s="18">
        <f t="shared" si="62"/>
        <v>242813</v>
      </c>
      <c r="Y107" s="18">
        <f t="shared" si="62"/>
        <v>0</v>
      </c>
      <c r="Z107" s="18">
        <f t="shared" si="62"/>
        <v>0</v>
      </c>
      <c r="AA107" s="18">
        <f t="shared" si="62"/>
        <v>0</v>
      </c>
      <c r="AB107" s="18">
        <f t="shared" si="62"/>
        <v>0</v>
      </c>
      <c r="AC107" s="18">
        <f t="shared" si="62"/>
        <v>0</v>
      </c>
      <c r="AD107" s="18">
        <f t="shared" si="62"/>
        <v>0</v>
      </c>
      <c r="AE107" s="18">
        <f t="shared" si="62"/>
        <v>0</v>
      </c>
      <c r="AF107" s="18">
        <f t="shared" si="62"/>
        <v>0</v>
      </c>
      <c r="AG107" s="18">
        <f t="shared" si="62"/>
        <v>0</v>
      </c>
      <c r="AH107" s="18">
        <f t="shared" si="62"/>
        <v>0</v>
      </c>
      <c r="AI107" s="18">
        <f t="shared" si="62"/>
        <v>242813</v>
      </c>
      <c r="AJ107" s="18">
        <f t="shared" si="62"/>
        <v>0</v>
      </c>
      <c r="AK107" s="18">
        <f t="shared" si="62"/>
        <v>242813</v>
      </c>
      <c r="AL107" s="18">
        <f t="shared" si="62"/>
        <v>0</v>
      </c>
      <c r="AM107" s="18">
        <f t="shared" si="62"/>
        <v>0</v>
      </c>
      <c r="AN107" s="18">
        <f t="shared" si="62"/>
        <v>0</v>
      </c>
      <c r="AO107" s="18">
        <f t="shared" si="62"/>
        <v>0</v>
      </c>
      <c r="AP107" s="18">
        <f t="shared" si="62"/>
        <v>0</v>
      </c>
      <c r="AQ107" s="18">
        <f t="shared" si="62"/>
        <v>0</v>
      </c>
      <c r="AR107" s="18">
        <f t="shared" si="62"/>
        <v>0</v>
      </c>
      <c r="AS107" s="18">
        <f t="shared" si="62"/>
        <v>0</v>
      </c>
      <c r="AT107" s="18">
        <f t="shared" si="62"/>
        <v>0</v>
      </c>
      <c r="AU107" s="18">
        <f t="shared" si="62"/>
        <v>0</v>
      </c>
      <c r="AV107" s="18">
        <f t="shared" si="62"/>
        <v>242813</v>
      </c>
      <c r="AW107" s="18">
        <f t="shared" si="62"/>
        <v>0</v>
      </c>
      <c r="AX107" s="18">
        <f t="shared" si="62"/>
        <v>0</v>
      </c>
      <c r="AY107" s="18">
        <f t="shared" si="62"/>
        <v>242813</v>
      </c>
      <c r="AZ107" s="18">
        <f t="shared" si="62"/>
        <v>0</v>
      </c>
      <c r="BA107" s="18">
        <f t="shared" si="62"/>
        <v>0</v>
      </c>
      <c r="BB107" s="18">
        <f t="shared" si="62"/>
        <v>0</v>
      </c>
      <c r="BC107" s="18">
        <f t="shared" si="62"/>
        <v>0</v>
      </c>
      <c r="BD107" s="18">
        <f t="shared" si="62"/>
        <v>0</v>
      </c>
      <c r="BE107" s="18">
        <f t="shared" si="62"/>
        <v>0</v>
      </c>
      <c r="BF107" s="18">
        <f t="shared" si="62"/>
        <v>0</v>
      </c>
      <c r="BG107" s="18">
        <f t="shared" si="62"/>
        <v>0</v>
      </c>
      <c r="BH107" s="18">
        <f t="shared" si="62"/>
        <v>0</v>
      </c>
      <c r="BI107" s="51">
        <f t="shared" si="62"/>
        <v>242813</v>
      </c>
      <c r="BJ107" s="39">
        <f>SUM(BJ108:BJ109)</f>
        <v>59757187</v>
      </c>
      <c r="BK107" s="39">
        <f>SUM(BK108:BK109)</f>
        <v>0</v>
      </c>
      <c r="BL107" s="39">
        <f>SUM(BL108:BL109)</f>
        <v>0</v>
      </c>
      <c r="BM107" s="39">
        <f>SUM(BM108:BM109)</f>
        <v>0</v>
      </c>
    </row>
    <row r="108" spans="1:65" s="64" customFormat="1" ht="28.5" hidden="1" x14ac:dyDescent="0.2">
      <c r="A108" s="65"/>
      <c r="B108" s="66">
        <v>1</v>
      </c>
      <c r="C108" s="67"/>
      <c r="D108" s="67"/>
      <c r="E108" s="67"/>
      <c r="F108" s="67"/>
      <c r="G108" s="67"/>
      <c r="H108" s="68" t="s">
        <v>99</v>
      </c>
      <c r="I108" s="78">
        <v>20000000</v>
      </c>
      <c r="J108" s="61">
        <v>0</v>
      </c>
      <c r="K108" s="89">
        <v>0</v>
      </c>
      <c r="L108" s="61">
        <v>0</v>
      </c>
      <c r="M108" s="89">
        <v>0</v>
      </c>
      <c r="N108" s="61">
        <v>0</v>
      </c>
      <c r="O108" s="61">
        <v>0</v>
      </c>
      <c r="P108" s="78">
        <v>0</v>
      </c>
      <c r="Q108" s="78">
        <v>0</v>
      </c>
      <c r="R108" s="101">
        <v>0</v>
      </c>
      <c r="S108" s="61"/>
      <c r="T108" s="61"/>
      <c r="U108" s="61"/>
      <c r="V108" s="61">
        <f>SUM(J108:U108)</f>
        <v>0</v>
      </c>
      <c r="W108" s="61">
        <v>0</v>
      </c>
      <c r="X108" s="89">
        <v>0</v>
      </c>
      <c r="Y108" s="61">
        <v>0</v>
      </c>
      <c r="Z108" s="89">
        <v>0</v>
      </c>
      <c r="AA108" s="61">
        <v>0</v>
      </c>
      <c r="AB108" s="61">
        <v>0</v>
      </c>
      <c r="AC108" s="78">
        <v>0</v>
      </c>
      <c r="AD108" s="78">
        <v>0</v>
      </c>
      <c r="AE108" s="101">
        <v>0</v>
      </c>
      <c r="AF108" s="61"/>
      <c r="AG108" s="61"/>
      <c r="AH108" s="61"/>
      <c r="AI108" s="61">
        <f>SUM(W108:AH108)</f>
        <v>0</v>
      </c>
      <c r="AJ108" s="61">
        <v>0</v>
      </c>
      <c r="AK108" s="89">
        <v>0</v>
      </c>
      <c r="AL108" s="61">
        <v>0</v>
      </c>
      <c r="AM108" s="89">
        <v>0</v>
      </c>
      <c r="AN108" s="61">
        <v>0</v>
      </c>
      <c r="AO108" s="61">
        <v>0</v>
      </c>
      <c r="AP108" s="78">
        <v>0</v>
      </c>
      <c r="AQ108" s="78">
        <v>0</v>
      </c>
      <c r="AR108" s="101">
        <v>0</v>
      </c>
      <c r="AS108" s="61"/>
      <c r="AT108" s="61"/>
      <c r="AU108" s="61"/>
      <c r="AV108" s="61">
        <f>SUM(AJ108:AU108)</f>
        <v>0</v>
      </c>
      <c r="AW108" s="61">
        <v>0</v>
      </c>
      <c r="AX108" s="89">
        <v>0</v>
      </c>
      <c r="AY108" s="89">
        <v>0</v>
      </c>
      <c r="AZ108" s="89">
        <v>0</v>
      </c>
      <c r="BA108" s="61">
        <v>0</v>
      </c>
      <c r="BB108" s="61">
        <v>0</v>
      </c>
      <c r="BC108" s="78">
        <v>0</v>
      </c>
      <c r="BD108" s="78">
        <v>0</v>
      </c>
      <c r="BE108" s="101">
        <v>0</v>
      </c>
      <c r="BF108" s="61"/>
      <c r="BG108" s="61"/>
      <c r="BH108" s="61"/>
      <c r="BI108" s="62">
        <f>SUM(AW108:BH108)</f>
        <v>0</v>
      </c>
      <c r="BJ108" s="63">
        <f>+I108-V108</f>
        <v>20000000</v>
      </c>
      <c r="BK108" s="63">
        <f>+V108-AI108</f>
        <v>0</v>
      </c>
      <c r="BL108" s="63">
        <f>+AI108-AV108</f>
        <v>0</v>
      </c>
      <c r="BM108" s="63">
        <f>+AV108-BI108</f>
        <v>0</v>
      </c>
    </row>
    <row r="109" spans="1:65" s="64" customFormat="1" ht="42.75" hidden="1" x14ac:dyDescent="0.2">
      <c r="A109" s="65"/>
      <c r="B109" s="66">
        <v>2</v>
      </c>
      <c r="C109" s="67"/>
      <c r="D109" s="67"/>
      <c r="E109" s="67"/>
      <c r="F109" s="67"/>
      <c r="G109" s="67"/>
      <c r="H109" s="68" t="s">
        <v>100</v>
      </c>
      <c r="I109" s="78">
        <v>40000000</v>
      </c>
      <c r="J109" s="61">
        <v>0</v>
      </c>
      <c r="K109" s="89">
        <v>242813</v>
      </c>
      <c r="L109" s="61">
        <v>0</v>
      </c>
      <c r="M109" s="89">
        <v>0</v>
      </c>
      <c r="N109" s="61">
        <v>0</v>
      </c>
      <c r="O109" s="61">
        <v>0</v>
      </c>
      <c r="P109" s="78">
        <v>0</v>
      </c>
      <c r="Q109" s="78">
        <v>0</v>
      </c>
      <c r="R109" s="101">
        <v>0</v>
      </c>
      <c r="S109" s="61"/>
      <c r="T109" s="61"/>
      <c r="U109" s="61"/>
      <c r="V109" s="61">
        <f>SUM(J109:U109)</f>
        <v>242813</v>
      </c>
      <c r="W109" s="61">
        <v>0</v>
      </c>
      <c r="X109" s="89">
        <v>242813</v>
      </c>
      <c r="Y109" s="61">
        <v>0</v>
      </c>
      <c r="Z109" s="89">
        <v>0</v>
      </c>
      <c r="AA109" s="61">
        <v>0</v>
      </c>
      <c r="AB109" s="61">
        <v>0</v>
      </c>
      <c r="AC109" s="78">
        <v>0</v>
      </c>
      <c r="AD109" s="78">
        <v>0</v>
      </c>
      <c r="AE109" s="101">
        <v>0</v>
      </c>
      <c r="AF109" s="61"/>
      <c r="AG109" s="61"/>
      <c r="AH109" s="61"/>
      <c r="AI109" s="61">
        <f>SUM(W109:AH109)</f>
        <v>242813</v>
      </c>
      <c r="AJ109" s="61">
        <v>0</v>
      </c>
      <c r="AK109" s="89">
        <v>242813</v>
      </c>
      <c r="AL109" s="61">
        <v>0</v>
      </c>
      <c r="AM109" s="89">
        <v>0</v>
      </c>
      <c r="AN109" s="61">
        <v>0</v>
      </c>
      <c r="AO109" s="61">
        <v>0</v>
      </c>
      <c r="AP109" s="78">
        <v>0</v>
      </c>
      <c r="AQ109" s="78">
        <v>0</v>
      </c>
      <c r="AR109" s="101">
        <v>0</v>
      </c>
      <c r="AS109" s="61"/>
      <c r="AT109" s="61"/>
      <c r="AU109" s="61"/>
      <c r="AV109" s="61">
        <f>SUM(AJ109:AU109)</f>
        <v>242813</v>
      </c>
      <c r="AW109" s="61">
        <v>0</v>
      </c>
      <c r="AX109" s="89">
        <v>0</v>
      </c>
      <c r="AY109" s="89">
        <v>242813</v>
      </c>
      <c r="AZ109" s="89">
        <v>0</v>
      </c>
      <c r="BA109" s="61">
        <v>0</v>
      </c>
      <c r="BB109" s="61">
        <v>0</v>
      </c>
      <c r="BC109" s="78">
        <v>0</v>
      </c>
      <c r="BD109" s="78">
        <v>0</v>
      </c>
      <c r="BE109" s="101">
        <v>0</v>
      </c>
      <c r="BF109" s="61"/>
      <c r="BG109" s="61"/>
      <c r="BH109" s="61"/>
      <c r="BI109" s="62">
        <f>SUM(AW109:BH109)</f>
        <v>242813</v>
      </c>
      <c r="BJ109" s="63">
        <f>+I109-V109</f>
        <v>39757187</v>
      </c>
      <c r="BK109" s="63">
        <f>+V109-AI109</f>
        <v>0</v>
      </c>
      <c r="BL109" s="63">
        <f>+AI109-AV109</f>
        <v>0</v>
      </c>
      <c r="BM109" s="63">
        <f>+AV109-BI109</f>
        <v>0</v>
      </c>
    </row>
    <row r="110" spans="1:65" ht="15" hidden="1" x14ac:dyDescent="0.2">
      <c r="A110" s="54"/>
      <c r="B110" s="28"/>
      <c r="C110" s="84"/>
      <c r="D110" s="84"/>
      <c r="E110" s="84"/>
      <c r="F110" s="84"/>
      <c r="G110" s="84"/>
      <c r="H110" s="29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49"/>
      <c r="BJ110" s="37"/>
      <c r="BK110" s="37"/>
      <c r="BL110" s="37"/>
      <c r="BM110" s="37"/>
    </row>
    <row r="111" spans="1:65" ht="15" hidden="1" x14ac:dyDescent="0.2">
      <c r="A111" s="54" t="s">
        <v>82</v>
      </c>
      <c r="B111" s="26"/>
      <c r="C111" s="34"/>
      <c r="D111" s="34"/>
      <c r="E111" s="34"/>
      <c r="F111" s="34"/>
      <c r="G111" s="34">
        <v>20</v>
      </c>
      <c r="H111" s="27" t="s">
        <v>119</v>
      </c>
      <c r="I111" s="18">
        <f>SUM(I112:I113)</f>
        <v>7101000000</v>
      </c>
      <c r="J111" s="18">
        <f t="shared" ref="J111:BI111" si="63">SUM(J112:J113)</f>
        <v>2561084000</v>
      </c>
      <c r="K111" s="18">
        <f t="shared" si="63"/>
        <v>2791424660</v>
      </c>
      <c r="L111" s="18">
        <f t="shared" si="63"/>
        <v>263152036</v>
      </c>
      <c r="M111" s="18">
        <f t="shared" si="63"/>
        <v>261040000</v>
      </c>
      <c r="N111" s="18">
        <f t="shared" si="63"/>
        <v>0</v>
      </c>
      <c r="O111" s="18">
        <f t="shared" si="63"/>
        <v>1104400000</v>
      </c>
      <c r="P111" s="18">
        <f t="shared" si="63"/>
        <v>7157187</v>
      </c>
      <c r="Q111" s="18">
        <f t="shared" si="63"/>
        <v>-5200720</v>
      </c>
      <c r="R111" s="18">
        <f t="shared" si="63"/>
        <v>-112006786</v>
      </c>
      <c r="S111" s="18">
        <f t="shared" si="63"/>
        <v>0</v>
      </c>
      <c r="T111" s="18">
        <f t="shared" si="63"/>
        <v>0</v>
      </c>
      <c r="U111" s="18">
        <f t="shared" si="63"/>
        <v>0</v>
      </c>
      <c r="V111" s="18">
        <f t="shared" si="63"/>
        <v>6871050377</v>
      </c>
      <c r="W111" s="18">
        <f t="shared" si="63"/>
        <v>1014681067</v>
      </c>
      <c r="X111" s="18">
        <f t="shared" si="63"/>
        <v>1405904660</v>
      </c>
      <c r="Y111" s="18">
        <f t="shared" si="63"/>
        <v>1078091808</v>
      </c>
      <c r="Z111" s="18">
        <f t="shared" si="63"/>
        <v>0</v>
      </c>
      <c r="AA111" s="18">
        <f t="shared" si="63"/>
        <v>251000000</v>
      </c>
      <c r="AB111" s="18">
        <f t="shared" si="63"/>
        <v>806912390</v>
      </c>
      <c r="AC111" s="18">
        <f t="shared" si="63"/>
        <v>1691156427</v>
      </c>
      <c r="AD111" s="18">
        <f t="shared" si="63"/>
        <v>235759280</v>
      </c>
      <c r="AE111" s="18">
        <f t="shared" si="63"/>
        <v>24447372</v>
      </c>
      <c r="AF111" s="18">
        <f t="shared" si="63"/>
        <v>0</v>
      </c>
      <c r="AG111" s="18">
        <f t="shared" si="63"/>
        <v>0</v>
      </c>
      <c r="AH111" s="18">
        <f t="shared" si="63"/>
        <v>0</v>
      </c>
      <c r="AI111" s="18">
        <f t="shared" si="63"/>
        <v>6507953004</v>
      </c>
      <c r="AJ111" s="18">
        <f t="shared" si="63"/>
        <v>0</v>
      </c>
      <c r="AK111" s="18">
        <f t="shared" si="63"/>
        <v>56188430</v>
      </c>
      <c r="AL111" s="18">
        <f t="shared" si="63"/>
        <v>17952994</v>
      </c>
      <c r="AM111" s="18">
        <f t="shared" si="63"/>
        <v>829036936</v>
      </c>
      <c r="AN111" s="18">
        <f t="shared" si="63"/>
        <v>54375636</v>
      </c>
      <c r="AO111" s="18">
        <f t="shared" si="63"/>
        <v>62433740</v>
      </c>
      <c r="AP111" s="18">
        <f t="shared" si="63"/>
        <v>724132922</v>
      </c>
      <c r="AQ111" s="18">
        <f t="shared" si="63"/>
        <v>822862591</v>
      </c>
      <c r="AR111" s="18">
        <f t="shared" si="63"/>
        <v>476250010</v>
      </c>
      <c r="AS111" s="18">
        <f t="shared" si="63"/>
        <v>0</v>
      </c>
      <c r="AT111" s="18">
        <f t="shared" si="63"/>
        <v>0</v>
      </c>
      <c r="AU111" s="18">
        <f t="shared" si="63"/>
        <v>0</v>
      </c>
      <c r="AV111" s="18">
        <f t="shared" si="63"/>
        <v>3043233259</v>
      </c>
      <c r="AW111" s="18">
        <f t="shared" si="63"/>
        <v>0</v>
      </c>
      <c r="AX111" s="18">
        <f t="shared" si="63"/>
        <v>56188430</v>
      </c>
      <c r="AY111" s="18">
        <f t="shared" si="63"/>
        <v>17952994</v>
      </c>
      <c r="AZ111" s="18">
        <f t="shared" si="63"/>
        <v>829036936</v>
      </c>
      <c r="BA111" s="18">
        <f t="shared" si="63"/>
        <v>54375636</v>
      </c>
      <c r="BB111" s="18">
        <f t="shared" si="63"/>
        <v>22089004</v>
      </c>
      <c r="BC111" s="18">
        <f t="shared" si="63"/>
        <v>764477658</v>
      </c>
      <c r="BD111" s="18">
        <f t="shared" si="63"/>
        <v>822862591</v>
      </c>
      <c r="BE111" s="18">
        <f t="shared" si="63"/>
        <v>476250010</v>
      </c>
      <c r="BF111" s="18">
        <f t="shared" si="63"/>
        <v>0</v>
      </c>
      <c r="BG111" s="18">
        <f t="shared" si="63"/>
        <v>0</v>
      </c>
      <c r="BH111" s="18">
        <f t="shared" si="63"/>
        <v>0</v>
      </c>
      <c r="BI111" s="51">
        <f t="shared" si="63"/>
        <v>3043233259</v>
      </c>
      <c r="BJ111" s="39">
        <f>SUM(BJ112:BJ113)</f>
        <v>229949623</v>
      </c>
      <c r="BK111" s="39">
        <f>SUM(BK112:BK113)</f>
        <v>363097373</v>
      </c>
      <c r="BL111" s="39">
        <f>SUM(BL112:BL113)</f>
        <v>3464719745</v>
      </c>
      <c r="BM111" s="39">
        <f>SUM(BM112:BM113)</f>
        <v>0</v>
      </c>
    </row>
    <row r="112" spans="1:65" s="64" customFormat="1" ht="15" hidden="1" x14ac:dyDescent="0.2">
      <c r="A112" s="65"/>
      <c r="B112" s="66">
        <v>3</v>
      </c>
      <c r="C112" s="67"/>
      <c r="D112" s="67"/>
      <c r="E112" s="67"/>
      <c r="F112" s="67"/>
      <c r="G112" s="67"/>
      <c r="H112" s="68" t="s">
        <v>101</v>
      </c>
      <c r="I112" s="78">
        <v>7051000000</v>
      </c>
      <c r="J112" s="90">
        <v>2561084000</v>
      </c>
      <c r="K112" s="89">
        <v>2791120000</v>
      </c>
      <c r="L112" s="89">
        <v>263152036</v>
      </c>
      <c r="M112" s="89">
        <v>261040000</v>
      </c>
      <c r="N112" s="90">
        <v>0</v>
      </c>
      <c r="O112" s="89">
        <v>1104400000</v>
      </c>
      <c r="P112" s="78">
        <v>4145187</v>
      </c>
      <c r="Q112" s="78">
        <v>-5200720</v>
      </c>
      <c r="R112" s="78">
        <v>-112006786</v>
      </c>
      <c r="S112" s="61"/>
      <c r="T112" s="61"/>
      <c r="U112" s="61"/>
      <c r="V112" s="61">
        <f>SUM(J112:U112)</f>
        <v>6867733717</v>
      </c>
      <c r="W112" s="90">
        <v>1014681067</v>
      </c>
      <c r="X112" s="89">
        <v>1405600000</v>
      </c>
      <c r="Y112" s="89">
        <v>1078091808</v>
      </c>
      <c r="Z112" s="89">
        <v>0</v>
      </c>
      <c r="AA112" s="90">
        <v>251000000</v>
      </c>
      <c r="AB112" s="89">
        <v>806912390</v>
      </c>
      <c r="AC112" s="78">
        <v>1691156427</v>
      </c>
      <c r="AD112" s="78">
        <v>235759280</v>
      </c>
      <c r="AE112" s="78">
        <v>21815587</v>
      </c>
      <c r="AF112" s="61"/>
      <c r="AG112" s="61"/>
      <c r="AH112" s="61"/>
      <c r="AI112" s="61">
        <f>SUM(W112:AH112)</f>
        <v>6505016559</v>
      </c>
      <c r="AJ112" s="61">
        <v>0</v>
      </c>
      <c r="AK112" s="89">
        <v>56188430</v>
      </c>
      <c r="AL112" s="89">
        <v>17648334</v>
      </c>
      <c r="AM112" s="89">
        <v>829036936</v>
      </c>
      <c r="AN112" s="90">
        <v>54375636</v>
      </c>
      <c r="AO112" s="89">
        <v>62433740</v>
      </c>
      <c r="AP112" s="78">
        <v>724132922</v>
      </c>
      <c r="AQ112" s="78">
        <v>822862591</v>
      </c>
      <c r="AR112" s="101">
        <v>476250010</v>
      </c>
      <c r="AS112" s="61"/>
      <c r="AT112" s="61"/>
      <c r="AU112" s="61"/>
      <c r="AV112" s="61">
        <f>SUM(AJ112:AU112)</f>
        <v>3042928599</v>
      </c>
      <c r="AW112" s="61">
        <v>0</v>
      </c>
      <c r="AX112" s="89">
        <v>56188430</v>
      </c>
      <c r="AY112" s="89">
        <v>17648334</v>
      </c>
      <c r="AZ112" s="89">
        <v>829036936</v>
      </c>
      <c r="BA112" s="90">
        <v>54375636</v>
      </c>
      <c r="BB112" s="89">
        <v>22089004</v>
      </c>
      <c r="BC112" s="78">
        <v>764477658</v>
      </c>
      <c r="BD112" s="78">
        <v>822862591</v>
      </c>
      <c r="BE112" s="78">
        <v>476250010</v>
      </c>
      <c r="BF112" s="61"/>
      <c r="BG112" s="61"/>
      <c r="BH112" s="61"/>
      <c r="BI112" s="62">
        <f>SUM(AW112:BH112)</f>
        <v>3042928599</v>
      </c>
      <c r="BJ112" s="63">
        <f>+I112-V112</f>
        <v>183266283</v>
      </c>
      <c r="BK112" s="63">
        <f>+V112-AI112</f>
        <v>362717158</v>
      </c>
      <c r="BL112" s="63">
        <f>+AI112-AV112</f>
        <v>3462087960</v>
      </c>
      <c r="BM112" s="63">
        <f>+AV112-BI112</f>
        <v>0</v>
      </c>
    </row>
    <row r="113" spans="1:65" s="64" customFormat="1" ht="15" hidden="1" x14ac:dyDescent="0.2">
      <c r="A113" s="65"/>
      <c r="B113" s="66">
        <v>4</v>
      </c>
      <c r="C113" s="67"/>
      <c r="D113" s="67"/>
      <c r="E113" s="67"/>
      <c r="F113" s="67"/>
      <c r="G113" s="67"/>
      <c r="H113" s="68" t="s">
        <v>83</v>
      </c>
      <c r="I113" s="78">
        <v>50000000</v>
      </c>
      <c r="J113" s="90">
        <v>0</v>
      </c>
      <c r="K113" s="89">
        <v>304660</v>
      </c>
      <c r="L113" s="89">
        <v>0</v>
      </c>
      <c r="M113" s="89">
        <v>0</v>
      </c>
      <c r="N113" s="90">
        <v>0</v>
      </c>
      <c r="O113" s="89">
        <v>0</v>
      </c>
      <c r="P113" s="78">
        <v>3012000</v>
      </c>
      <c r="Q113" s="78">
        <v>0</v>
      </c>
      <c r="R113" s="78">
        <v>0</v>
      </c>
      <c r="S113" s="61"/>
      <c r="T113" s="61"/>
      <c r="U113" s="61"/>
      <c r="V113" s="61">
        <f>SUM(J113:U113)</f>
        <v>3316660</v>
      </c>
      <c r="W113" s="90">
        <v>0</v>
      </c>
      <c r="X113" s="89">
        <v>304660</v>
      </c>
      <c r="Y113" s="89">
        <v>0</v>
      </c>
      <c r="Z113" s="89">
        <v>0</v>
      </c>
      <c r="AA113" s="90">
        <v>0</v>
      </c>
      <c r="AB113" s="89">
        <v>0</v>
      </c>
      <c r="AC113" s="78">
        <v>0</v>
      </c>
      <c r="AD113" s="78">
        <v>0</v>
      </c>
      <c r="AE113" s="78">
        <v>2631785</v>
      </c>
      <c r="AF113" s="61"/>
      <c r="AG113" s="61"/>
      <c r="AH113" s="61"/>
      <c r="AI113" s="61">
        <f>SUM(W113:AH113)</f>
        <v>2936445</v>
      </c>
      <c r="AJ113" s="61">
        <v>0</v>
      </c>
      <c r="AK113" s="89">
        <v>0</v>
      </c>
      <c r="AL113" s="89">
        <v>304660</v>
      </c>
      <c r="AM113" s="89">
        <v>0</v>
      </c>
      <c r="AN113" s="90">
        <v>0</v>
      </c>
      <c r="AO113" s="89">
        <v>0</v>
      </c>
      <c r="AP113" s="78">
        <v>0</v>
      </c>
      <c r="AQ113" s="78">
        <v>0</v>
      </c>
      <c r="AR113" s="101">
        <v>0</v>
      </c>
      <c r="AS113" s="61"/>
      <c r="AT113" s="61"/>
      <c r="AU113" s="61"/>
      <c r="AV113" s="61">
        <f>SUM(AJ113:AU113)</f>
        <v>304660</v>
      </c>
      <c r="AW113" s="61">
        <v>0</v>
      </c>
      <c r="AX113" s="89">
        <v>0</v>
      </c>
      <c r="AY113" s="89">
        <v>304660</v>
      </c>
      <c r="AZ113" s="89">
        <v>0</v>
      </c>
      <c r="BA113" s="90">
        <v>0</v>
      </c>
      <c r="BB113" s="89">
        <v>0</v>
      </c>
      <c r="BC113" s="78">
        <v>0</v>
      </c>
      <c r="BD113" s="78">
        <v>0</v>
      </c>
      <c r="BE113" s="78">
        <v>0</v>
      </c>
      <c r="BF113" s="61"/>
      <c r="BG113" s="61"/>
      <c r="BH113" s="61"/>
      <c r="BI113" s="62">
        <f>SUM(AW113:BH113)</f>
        <v>304660</v>
      </c>
      <c r="BJ113" s="63">
        <f>+I113-V113</f>
        <v>46683340</v>
      </c>
      <c r="BK113" s="63">
        <f>+V113-AI113</f>
        <v>380215</v>
      </c>
      <c r="BL113" s="63">
        <f>+AI113-AV113</f>
        <v>2631785</v>
      </c>
      <c r="BM113" s="63">
        <f>+AV113-BI113</f>
        <v>0</v>
      </c>
    </row>
    <row r="114" spans="1:65" ht="15" hidden="1" x14ac:dyDescent="0.2">
      <c r="A114" s="54"/>
      <c r="B114" s="28"/>
      <c r="C114" s="84"/>
      <c r="D114" s="84"/>
      <c r="E114" s="84"/>
      <c r="F114" s="84"/>
      <c r="G114" s="84"/>
      <c r="H114" s="29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49"/>
      <c r="BJ114" s="37"/>
      <c r="BK114" s="37"/>
      <c r="BL114" s="37"/>
      <c r="BM114" s="37"/>
    </row>
    <row r="115" spans="1:65" ht="15" hidden="1" x14ac:dyDescent="0.2">
      <c r="A115" s="54" t="s">
        <v>84</v>
      </c>
      <c r="B115" s="26"/>
      <c r="C115" s="84"/>
      <c r="D115" s="84"/>
      <c r="E115" s="84"/>
      <c r="F115" s="84"/>
      <c r="G115" s="34">
        <v>20</v>
      </c>
      <c r="H115" s="27" t="s">
        <v>120</v>
      </c>
      <c r="I115" s="18">
        <f>+I116</f>
        <v>44500000</v>
      </c>
      <c r="J115" s="18">
        <f t="shared" ref="J115:BI115" si="64">+J116</f>
        <v>0</v>
      </c>
      <c r="K115" s="18">
        <f t="shared" si="64"/>
        <v>0</v>
      </c>
      <c r="L115" s="18">
        <f t="shared" si="64"/>
        <v>0</v>
      </c>
      <c r="M115" s="18">
        <f t="shared" si="64"/>
        <v>0</v>
      </c>
      <c r="N115" s="18">
        <f t="shared" si="64"/>
        <v>0</v>
      </c>
      <c r="O115" s="18">
        <f t="shared" si="64"/>
        <v>0</v>
      </c>
      <c r="P115" s="18">
        <f t="shared" si="64"/>
        <v>39109054</v>
      </c>
      <c r="Q115" s="18">
        <f t="shared" si="64"/>
        <v>0</v>
      </c>
      <c r="R115" s="18">
        <f t="shared" si="64"/>
        <v>-30280640</v>
      </c>
      <c r="S115" s="18">
        <f t="shared" si="64"/>
        <v>0</v>
      </c>
      <c r="T115" s="18">
        <f t="shared" si="64"/>
        <v>0</v>
      </c>
      <c r="U115" s="18">
        <f t="shared" si="64"/>
        <v>0</v>
      </c>
      <c r="V115" s="18">
        <f t="shared" si="64"/>
        <v>8828414</v>
      </c>
      <c r="W115" s="18">
        <f t="shared" si="64"/>
        <v>0</v>
      </c>
      <c r="X115" s="18">
        <f t="shared" si="64"/>
        <v>0</v>
      </c>
      <c r="Y115" s="18">
        <f t="shared" si="64"/>
        <v>0</v>
      </c>
      <c r="Z115" s="18">
        <f t="shared" si="64"/>
        <v>0</v>
      </c>
      <c r="AA115" s="18">
        <f t="shared" si="64"/>
        <v>0</v>
      </c>
      <c r="AB115" s="18">
        <f t="shared" si="64"/>
        <v>0</v>
      </c>
      <c r="AC115" s="18">
        <f t="shared" si="64"/>
        <v>39109054</v>
      </c>
      <c r="AD115" s="18">
        <f t="shared" si="64"/>
        <v>0</v>
      </c>
      <c r="AE115" s="18">
        <f t="shared" si="64"/>
        <v>-30280640</v>
      </c>
      <c r="AF115" s="18">
        <f t="shared" si="64"/>
        <v>0</v>
      </c>
      <c r="AG115" s="18">
        <f t="shared" si="64"/>
        <v>0</v>
      </c>
      <c r="AH115" s="18">
        <f t="shared" si="64"/>
        <v>0</v>
      </c>
      <c r="AI115" s="18">
        <f t="shared" si="64"/>
        <v>8828414</v>
      </c>
      <c r="AJ115" s="18">
        <f t="shared" si="64"/>
        <v>0</v>
      </c>
      <c r="AK115" s="18">
        <f t="shared" si="64"/>
        <v>0</v>
      </c>
      <c r="AL115" s="18">
        <f t="shared" si="64"/>
        <v>0</v>
      </c>
      <c r="AM115" s="18">
        <f t="shared" si="64"/>
        <v>0</v>
      </c>
      <c r="AN115" s="18">
        <f t="shared" si="64"/>
        <v>0</v>
      </c>
      <c r="AO115" s="18">
        <f t="shared" si="64"/>
        <v>0</v>
      </c>
      <c r="AP115" s="18">
        <f t="shared" si="64"/>
        <v>0</v>
      </c>
      <c r="AQ115" s="18">
        <f t="shared" si="64"/>
        <v>0</v>
      </c>
      <c r="AR115" s="18">
        <f t="shared" si="64"/>
        <v>8828414</v>
      </c>
      <c r="AS115" s="18">
        <f t="shared" si="64"/>
        <v>0</v>
      </c>
      <c r="AT115" s="18">
        <f t="shared" si="64"/>
        <v>0</v>
      </c>
      <c r="AU115" s="18">
        <f t="shared" si="64"/>
        <v>0</v>
      </c>
      <c r="AV115" s="18">
        <f t="shared" si="64"/>
        <v>8828414</v>
      </c>
      <c r="AW115" s="18">
        <f t="shared" si="64"/>
        <v>0</v>
      </c>
      <c r="AX115" s="18">
        <f t="shared" si="64"/>
        <v>0</v>
      </c>
      <c r="AY115" s="18">
        <f t="shared" si="64"/>
        <v>0</v>
      </c>
      <c r="AZ115" s="18">
        <f t="shared" si="64"/>
        <v>0</v>
      </c>
      <c r="BA115" s="18">
        <f t="shared" si="64"/>
        <v>0</v>
      </c>
      <c r="BB115" s="18">
        <f t="shared" si="64"/>
        <v>0</v>
      </c>
      <c r="BC115" s="18">
        <f t="shared" si="64"/>
        <v>0</v>
      </c>
      <c r="BD115" s="18">
        <f t="shared" si="64"/>
        <v>0</v>
      </c>
      <c r="BE115" s="18">
        <f t="shared" si="64"/>
        <v>8828414</v>
      </c>
      <c r="BF115" s="18">
        <f t="shared" si="64"/>
        <v>0</v>
      </c>
      <c r="BG115" s="18">
        <f t="shared" si="64"/>
        <v>0</v>
      </c>
      <c r="BH115" s="18">
        <f t="shared" si="64"/>
        <v>0</v>
      </c>
      <c r="BI115" s="51">
        <f t="shared" si="64"/>
        <v>8828414</v>
      </c>
      <c r="BJ115" s="39">
        <f>+BJ116</f>
        <v>35671586</v>
      </c>
      <c r="BK115" s="39">
        <f>+BK116</f>
        <v>0</v>
      </c>
      <c r="BL115" s="39">
        <f>+BL116</f>
        <v>0</v>
      </c>
      <c r="BM115" s="39">
        <f>+BM116</f>
        <v>0</v>
      </c>
    </row>
    <row r="116" spans="1:65" s="64" customFormat="1" ht="15" hidden="1" x14ac:dyDescent="0.2">
      <c r="A116" s="65"/>
      <c r="B116" s="66">
        <v>5</v>
      </c>
      <c r="C116" s="67"/>
      <c r="D116" s="67"/>
      <c r="E116" s="67"/>
      <c r="F116" s="67"/>
      <c r="G116" s="67"/>
      <c r="H116" s="68" t="s">
        <v>102</v>
      </c>
      <c r="I116" s="78">
        <v>44500000</v>
      </c>
      <c r="J116" s="61">
        <v>0</v>
      </c>
      <c r="K116" s="61">
        <v>0</v>
      </c>
      <c r="L116" s="61">
        <v>0</v>
      </c>
      <c r="M116" s="61">
        <v>0</v>
      </c>
      <c r="N116" s="61">
        <v>0</v>
      </c>
      <c r="O116" s="61">
        <v>0</v>
      </c>
      <c r="P116" s="78">
        <v>39109054</v>
      </c>
      <c r="Q116" s="61">
        <v>0</v>
      </c>
      <c r="R116" s="101">
        <v>-30280640</v>
      </c>
      <c r="S116" s="61"/>
      <c r="T116" s="61"/>
      <c r="U116" s="61"/>
      <c r="V116" s="61">
        <f>SUM(J116:U116)</f>
        <v>8828414</v>
      </c>
      <c r="W116" s="61">
        <v>0</v>
      </c>
      <c r="X116" s="61">
        <v>0</v>
      </c>
      <c r="Y116" s="61">
        <v>0</v>
      </c>
      <c r="Z116" s="61">
        <v>0</v>
      </c>
      <c r="AA116" s="61">
        <v>0</v>
      </c>
      <c r="AB116" s="61">
        <v>0</v>
      </c>
      <c r="AC116" s="78">
        <v>39109054</v>
      </c>
      <c r="AD116" s="61">
        <v>0</v>
      </c>
      <c r="AE116" s="101">
        <v>-30280640</v>
      </c>
      <c r="AF116" s="61"/>
      <c r="AG116" s="61"/>
      <c r="AH116" s="61"/>
      <c r="AI116" s="61">
        <f>SUM(W116:AH116)</f>
        <v>8828414</v>
      </c>
      <c r="AJ116" s="61">
        <v>0</v>
      </c>
      <c r="AK116" s="61">
        <v>0</v>
      </c>
      <c r="AL116" s="61">
        <v>0</v>
      </c>
      <c r="AM116" s="61">
        <v>0</v>
      </c>
      <c r="AN116" s="61">
        <v>0</v>
      </c>
      <c r="AO116" s="61">
        <v>0</v>
      </c>
      <c r="AP116" s="78">
        <v>0</v>
      </c>
      <c r="AQ116" s="61">
        <v>0</v>
      </c>
      <c r="AR116" s="101">
        <v>8828414</v>
      </c>
      <c r="AS116" s="61"/>
      <c r="AT116" s="61"/>
      <c r="AU116" s="61"/>
      <c r="AV116" s="61">
        <f>SUM(AJ116:AU116)</f>
        <v>8828414</v>
      </c>
      <c r="AW116" s="61">
        <v>0</v>
      </c>
      <c r="AX116" s="61">
        <v>0</v>
      </c>
      <c r="AY116" s="61">
        <v>0</v>
      </c>
      <c r="AZ116" s="61">
        <v>0</v>
      </c>
      <c r="BA116" s="61">
        <v>0</v>
      </c>
      <c r="BB116" s="61">
        <v>0</v>
      </c>
      <c r="BC116" s="78">
        <v>0</v>
      </c>
      <c r="BD116" s="61">
        <v>0</v>
      </c>
      <c r="BE116" s="78">
        <v>8828414</v>
      </c>
      <c r="BF116" s="61"/>
      <c r="BG116" s="61"/>
      <c r="BH116" s="61"/>
      <c r="BI116" s="62">
        <f>SUM(AW116:BH116)</f>
        <v>8828414</v>
      </c>
      <c r="BJ116" s="63">
        <f>+I116-V116</f>
        <v>35671586</v>
      </c>
      <c r="BK116" s="63">
        <f>+V116-AI116</f>
        <v>0</v>
      </c>
      <c r="BL116" s="63">
        <f>+AI116-AV116</f>
        <v>0</v>
      </c>
      <c r="BM116" s="63">
        <f>+AV116-BI116</f>
        <v>0</v>
      </c>
    </row>
    <row r="117" spans="1:65" ht="15" hidden="1" x14ac:dyDescent="0.2">
      <c r="A117" s="54"/>
      <c r="B117" s="28"/>
      <c r="C117" s="84"/>
      <c r="D117" s="84"/>
      <c r="E117" s="84"/>
      <c r="F117" s="84"/>
      <c r="G117" s="84"/>
      <c r="H117" s="29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49"/>
      <c r="BJ117" s="37"/>
      <c r="BK117" s="37"/>
      <c r="BL117" s="37"/>
      <c r="BM117" s="37"/>
    </row>
    <row r="118" spans="1:65" ht="15" hidden="1" x14ac:dyDescent="0.2">
      <c r="A118" s="54" t="s">
        <v>85</v>
      </c>
      <c r="B118" s="26"/>
      <c r="C118" s="84"/>
      <c r="D118" s="84"/>
      <c r="E118" s="84"/>
      <c r="F118" s="84"/>
      <c r="G118" s="34">
        <v>20</v>
      </c>
      <c r="H118" s="27" t="s">
        <v>103</v>
      </c>
      <c r="I118" s="18">
        <f>+I119</f>
        <v>1925000000</v>
      </c>
      <c r="J118" s="18">
        <f t="shared" ref="J118:BI118" si="65">+J119</f>
        <v>768092449</v>
      </c>
      <c r="K118" s="18">
        <f t="shared" si="65"/>
        <v>75398947</v>
      </c>
      <c r="L118" s="18">
        <f t="shared" si="65"/>
        <v>220880000</v>
      </c>
      <c r="M118" s="18">
        <f t="shared" si="65"/>
        <v>397522</v>
      </c>
      <c r="N118" s="18">
        <f t="shared" si="65"/>
        <v>677700000</v>
      </c>
      <c r="O118" s="18">
        <f t="shared" si="65"/>
        <v>100400000</v>
      </c>
      <c r="P118" s="18">
        <f t="shared" si="65"/>
        <v>74197053</v>
      </c>
      <c r="Q118" s="18">
        <f t="shared" si="65"/>
        <v>903600</v>
      </c>
      <c r="R118" s="18">
        <f t="shared" si="65"/>
        <v>400000</v>
      </c>
      <c r="S118" s="18">
        <f t="shared" si="65"/>
        <v>0</v>
      </c>
      <c r="T118" s="18">
        <f t="shared" si="65"/>
        <v>0</v>
      </c>
      <c r="U118" s="18">
        <f t="shared" si="65"/>
        <v>0</v>
      </c>
      <c r="V118" s="18">
        <f t="shared" si="65"/>
        <v>1918369571</v>
      </c>
      <c r="W118" s="18">
        <f t="shared" si="65"/>
        <v>212137489</v>
      </c>
      <c r="X118" s="18">
        <f t="shared" si="65"/>
        <v>0</v>
      </c>
      <c r="Y118" s="18">
        <f t="shared" si="65"/>
        <v>24498</v>
      </c>
      <c r="Z118" s="18">
        <f t="shared" si="65"/>
        <v>169438706</v>
      </c>
      <c r="AA118" s="18">
        <f t="shared" si="65"/>
        <v>7567446</v>
      </c>
      <c r="AB118" s="18">
        <f t="shared" si="65"/>
        <v>2454268</v>
      </c>
      <c r="AC118" s="18">
        <f t="shared" si="65"/>
        <v>86919232</v>
      </c>
      <c r="AD118" s="18">
        <f t="shared" si="65"/>
        <v>58117486</v>
      </c>
      <c r="AE118" s="18">
        <f t="shared" si="65"/>
        <v>453152541.27999997</v>
      </c>
      <c r="AF118" s="18">
        <f t="shared" si="65"/>
        <v>0</v>
      </c>
      <c r="AG118" s="18">
        <f t="shared" si="65"/>
        <v>0</v>
      </c>
      <c r="AH118" s="18">
        <f t="shared" si="65"/>
        <v>0</v>
      </c>
      <c r="AI118" s="18">
        <f t="shared" si="65"/>
        <v>989811666.27999997</v>
      </c>
      <c r="AJ118" s="18">
        <f t="shared" si="65"/>
        <v>0</v>
      </c>
      <c r="AK118" s="18">
        <f t="shared" si="65"/>
        <v>0</v>
      </c>
      <c r="AL118" s="18">
        <f t="shared" si="65"/>
        <v>40194265</v>
      </c>
      <c r="AM118" s="18">
        <f t="shared" si="65"/>
        <v>174692638</v>
      </c>
      <c r="AN118" s="18">
        <f t="shared" si="65"/>
        <v>18393578</v>
      </c>
      <c r="AO118" s="18">
        <f t="shared" si="65"/>
        <v>10494300</v>
      </c>
      <c r="AP118" s="18">
        <f t="shared" si="65"/>
        <v>22902193</v>
      </c>
      <c r="AQ118" s="18">
        <f t="shared" si="65"/>
        <v>74970151</v>
      </c>
      <c r="AR118" s="18">
        <f t="shared" si="65"/>
        <v>83395781</v>
      </c>
      <c r="AS118" s="18">
        <f t="shared" si="65"/>
        <v>0</v>
      </c>
      <c r="AT118" s="18">
        <f t="shared" si="65"/>
        <v>0</v>
      </c>
      <c r="AU118" s="18">
        <f t="shared" si="65"/>
        <v>0</v>
      </c>
      <c r="AV118" s="18">
        <f t="shared" si="65"/>
        <v>425042906</v>
      </c>
      <c r="AW118" s="18">
        <f t="shared" si="65"/>
        <v>0</v>
      </c>
      <c r="AX118" s="18">
        <f t="shared" si="65"/>
        <v>0</v>
      </c>
      <c r="AY118" s="18">
        <f t="shared" si="65"/>
        <v>40194265</v>
      </c>
      <c r="AZ118" s="18">
        <f t="shared" si="65"/>
        <v>174692638</v>
      </c>
      <c r="BA118" s="18">
        <f t="shared" si="65"/>
        <v>15258725</v>
      </c>
      <c r="BB118" s="18">
        <f t="shared" si="65"/>
        <v>13629153</v>
      </c>
      <c r="BC118" s="18">
        <f t="shared" si="65"/>
        <v>22902193</v>
      </c>
      <c r="BD118" s="18">
        <f t="shared" si="65"/>
        <v>74970151</v>
      </c>
      <c r="BE118" s="18">
        <f t="shared" si="65"/>
        <v>83272088</v>
      </c>
      <c r="BF118" s="18">
        <f t="shared" si="65"/>
        <v>0</v>
      </c>
      <c r="BG118" s="18">
        <f t="shared" si="65"/>
        <v>0</v>
      </c>
      <c r="BH118" s="18">
        <f t="shared" si="65"/>
        <v>0</v>
      </c>
      <c r="BI118" s="51">
        <f t="shared" si="65"/>
        <v>424919213</v>
      </c>
      <c r="BJ118" s="39">
        <f>+BJ119</f>
        <v>6630429</v>
      </c>
      <c r="BK118" s="39">
        <f>+BK119</f>
        <v>928557904.72000003</v>
      </c>
      <c r="BL118" s="39">
        <f>+BL119</f>
        <v>564768760.27999997</v>
      </c>
      <c r="BM118" s="39">
        <f>+BM119</f>
        <v>123693</v>
      </c>
    </row>
    <row r="119" spans="1:65" s="64" customFormat="1" ht="15" hidden="1" x14ac:dyDescent="0.2">
      <c r="A119" s="65"/>
      <c r="B119" s="66">
        <v>6</v>
      </c>
      <c r="C119" s="67"/>
      <c r="D119" s="67"/>
      <c r="E119" s="67"/>
      <c r="F119" s="67"/>
      <c r="G119" s="67"/>
      <c r="H119" s="68" t="s">
        <v>104</v>
      </c>
      <c r="I119" s="78">
        <v>1925000000</v>
      </c>
      <c r="J119" s="90">
        <v>768092449</v>
      </c>
      <c r="K119" s="89">
        <v>75398947</v>
      </c>
      <c r="L119" s="89">
        <v>220880000</v>
      </c>
      <c r="M119" s="89">
        <v>397522</v>
      </c>
      <c r="N119" s="90">
        <v>677700000</v>
      </c>
      <c r="O119" s="89">
        <v>100400000</v>
      </c>
      <c r="P119" s="78">
        <v>74197053</v>
      </c>
      <c r="Q119" s="78">
        <v>903600</v>
      </c>
      <c r="R119" s="78">
        <v>400000</v>
      </c>
      <c r="S119" s="61"/>
      <c r="T119" s="61"/>
      <c r="U119" s="61"/>
      <c r="V119" s="61">
        <f>SUM(J119:U119)</f>
        <v>1918369571</v>
      </c>
      <c r="W119" s="90">
        <v>212137489</v>
      </c>
      <c r="X119" s="89">
        <v>0</v>
      </c>
      <c r="Y119" s="89">
        <v>24498</v>
      </c>
      <c r="Z119" s="89">
        <v>169438706</v>
      </c>
      <c r="AA119" s="90">
        <v>7567446</v>
      </c>
      <c r="AB119" s="89">
        <v>2454268</v>
      </c>
      <c r="AC119" s="78">
        <v>86919232</v>
      </c>
      <c r="AD119" s="78">
        <v>58117486</v>
      </c>
      <c r="AE119" s="78">
        <v>453152541.27999997</v>
      </c>
      <c r="AF119" s="61"/>
      <c r="AG119" s="61"/>
      <c r="AH119" s="61"/>
      <c r="AI119" s="61">
        <f>SUM(W119:AH119)</f>
        <v>989811666.27999997</v>
      </c>
      <c r="AJ119" s="61">
        <v>0</v>
      </c>
      <c r="AK119" s="61">
        <v>0</v>
      </c>
      <c r="AL119" s="89">
        <v>40194265</v>
      </c>
      <c r="AM119" s="89">
        <v>174692638</v>
      </c>
      <c r="AN119" s="90">
        <v>18393578</v>
      </c>
      <c r="AO119" s="89">
        <v>10494300</v>
      </c>
      <c r="AP119" s="78">
        <v>22902193</v>
      </c>
      <c r="AQ119" s="78">
        <v>74970151</v>
      </c>
      <c r="AR119" s="101">
        <v>83395781</v>
      </c>
      <c r="AS119" s="61"/>
      <c r="AT119" s="61"/>
      <c r="AU119" s="61"/>
      <c r="AV119" s="61">
        <f>SUM(AJ119:AU119)</f>
        <v>425042906</v>
      </c>
      <c r="AW119" s="61">
        <v>0</v>
      </c>
      <c r="AX119" s="61">
        <v>0</v>
      </c>
      <c r="AY119" s="89">
        <v>40194265</v>
      </c>
      <c r="AZ119" s="89">
        <v>174692638</v>
      </c>
      <c r="BA119" s="90">
        <v>15258725</v>
      </c>
      <c r="BB119" s="89">
        <v>13629153</v>
      </c>
      <c r="BC119" s="78">
        <v>22902193</v>
      </c>
      <c r="BD119" s="78">
        <v>74970151</v>
      </c>
      <c r="BE119" s="78">
        <v>83272088</v>
      </c>
      <c r="BF119" s="61"/>
      <c r="BG119" s="61"/>
      <c r="BH119" s="61"/>
      <c r="BI119" s="62">
        <f>SUM(AW119:BH119)</f>
        <v>424919213</v>
      </c>
      <c r="BJ119" s="63">
        <f>+I119-V119</f>
        <v>6630429</v>
      </c>
      <c r="BK119" s="63">
        <f>+V119-AI119</f>
        <v>928557904.72000003</v>
      </c>
      <c r="BL119" s="63">
        <f>+AI119-AV119</f>
        <v>564768760.27999997</v>
      </c>
      <c r="BM119" s="63">
        <f>+AV119-BI119</f>
        <v>123693</v>
      </c>
    </row>
    <row r="120" spans="1:65" ht="15" hidden="1" x14ac:dyDescent="0.2">
      <c r="A120" s="54"/>
      <c r="B120" s="28"/>
      <c r="C120" s="84"/>
      <c r="D120" s="84"/>
      <c r="E120" s="84"/>
      <c r="F120" s="84"/>
      <c r="G120" s="84"/>
      <c r="H120" s="29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49"/>
      <c r="BJ120" s="37"/>
      <c r="BK120" s="37"/>
      <c r="BL120" s="37"/>
      <c r="BM120" s="37"/>
    </row>
    <row r="121" spans="1:65" ht="15" hidden="1" x14ac:dyDescent="0.2">
      <c r="A121" s="54" t="s">
        <v>86</v>
      </c>
      <c r="B121" s="26"/>
      <c r="C121" s="84"/>
      <c r="D121" s="84"/>
      <c r="E121" s="84"/>
      <c r="F121" s="84"/>
      <c r="G121" s="34">
        <v>20</v>
      </c>
      <c r="H121" s="27" t="s">
        <v>105</v>
      </c>
      <c r="I121" s="18">
        <f>SUM(I122:I124)</f>
        <v>31619609830</v>
      </c>
      <c r="J121" s="18">
        <f t="shared" ref="J121:BI121" si="66">SUM(J122:J124)</f>
        <v>28091776077</v>
      </c>
      <c r="K121" s="18">
        <f t="shared" si="66"/>
        <v>97143878</v>
      </c>
      <c r="L121" s="18">
        <f t="shared" si="66"/>
        <v>196380496</v>
      </c>
      <c r="M121" s="18">
        <f t="shared" si="66"/>
        <v>170717148</v>
      </c>
      <c r="N121" s="18">
        <f t="shared" si="66"/>
        <v>96393169</v>
      </c>
      <c r="O121" s="18">
        <f t="shared" si="66"/>
        <v>204345576</v>
      </c>
      <c r="P121" s="18">
        <f t="shared" si="66"/>
        <v>283368558</v>
      </c>
      <c r="Q121" s="18">
        <f t="shared" si="66"/>
        <v>-6664308</v>
      </c>
      <c r="R121" s="18">
        <f t="shared" si="66"/>
        <v>2312626017</v>
      </c>
      <c r="S121" s="18">
        <f t="shared" si="66"/>
        <v>0</v>
      </c>
      <c r="T121" s="18">
        <f t="shared" si="66"/>
        <v>0</v>
      </c>
      <c r="U121" s="18">
        <f t="shared" si="66"/>
        <v>0</v>
      </c>
      <c r="V121" s="18">
        <f t="shared" si="66"/>
        <v>31446086611</v>
      </c>
      <c r="W121" s="18">
        <f t="shared" si="66"/>
        <v>27752753432</v>
      </c>
      <c r="X121" s="18">
        <f t="shared" si="66"/>
        <v>218246388</v>
      </c>
      <c r="Y121" s="18">
        <f t="shared" si="66"/>
        <v>7037584</v>
      </c>
      <c r="Z121" s="18">
        <f t="shared" si="66"/>
        <v>14843423</v>
      </c>
      <c r="AA121" s="18">
        <f t="shared" si="66"/>
        <v>64187224</v>
      </c>
      <c r="AB121" s="18">
        <f t="shared" si="66"/>
        <v>-23140133.600000001</v>
      </c>
      <c r="AC121" s="18">
        <f t="shared" si="66"/>
        <v>127367853</v>
      </c>
      <c r="AD121" s="18">
        <f t="shared" si="66"/>
        <v>505588586</v>
      </c>
      <c r="AE121" s="18">
        <f t="shared" si="66"/>
        <v>1709453688</v>
      </c>
      <c r="AF121" s="18">
        <f t="shared" si="66"/>
        <v>0</v>
      </c>
      <c r="AG121" s="18">
        <f t="shared" si="66"/>
        <v>0</v>
      </c>
      <c r="AH121" s="18">
        <f t="shared" si="66"/>
        <v>0</v>
      </c>
      <c r="AI121" s="18">
        <f t="shared" si="66"/>
        <v>30376338044.400002</v>
      </c>
      <c r="AJ121" s="18">
        <f t="shared" si="66"/>
        <v>3378740419</v>
      </c>
      <c r="AK121" s="18">
        <f t="shared" si="66"/>
        <v>2403454741</v>
      </c>
      <c r="AL121" s="18">
        <f t="shared" si="66"/>
        <v>1669954713</v>
      </c>
      <c r="AM121" s="18">
        <f t="shared" si="66"/>
        <v>2195144117</v>
      </c>
      <c r="AN121" s="18">
        <f t="shared" si="66"/>
        <v>2252590355</v>
      </c>
      <c r="AO121" s="18">
        <f t="shared" si="66"/>
        <v>1866383050</v>
      </c>
      <c r="AP121" s="18">
        <f t="shared" si="66"/>
        <v>2129355298.4000001</v>
      </c>
      <c r="AQ121" s="18">
        <f t="shared" si="66"/>
        <v>2440883851</v>
      </c>
      <c r="AR121" s="18">
        <f t="shared" si="66"/>
        <v>2827806985</v>
      </c>
      <c r="AS121" s="18">
        <f t="shared" si="66"/>
        <v>0</v>
      </c>
      <c r="AT121" s="18">
        <f t="shared" si="66"/>
        <v>0</v>
      </c>
      <c r="AU121" s="18">
        <f t="shared" si="66"/>
        <v>0</v>
      </c>
      <c r="AV121" s="18">
        <f t="shared" si="66"/>
        <v>21164313529.400002</v>
      </c>
      <c r="AW121" s="18">
        <f t="shared" si="66"/>
        <v>3378740419</v>
      </c>
      <c r="AX121" s="18">
        <f t="shared" si="66"/>
        <v>1091774083</v>
      </c>
      <c r="AY121" s="18">
        <f t="shared" si="66"/>
        <v>1673468296</v>
      </c>
      <c r="AZ121" s="18">
        <f t="shared" si="66"/>
        <v>3503311192</v>
      </c>
      <c r="BA121" s="18">
        <f t="shared" si="66"/>
        <v>2188982006</v>
      </c>
      <c r="BB121" s="18">
        <f t="shared" si="66"/>
        <v>1814985207</v>
      </c>
      <c r="BC121" s="18">
        <f t="shared" si="66"/>
        <v>2244361490.4000001</v>
      </c>
      <c r="BD121" s="18">
        <f t="shared" si="66"/>
        <v>2440883851</v>
      </c>
      <c r="BE121" s="18">
        <f t="shared" si="66"/>
        <v>2827806985</v>
      </c>
      <c r="BF121" s="18">
        <f t="shared" si="66"/>
        <v>0</v>
      </c>
      <c r="BG121" s="18">
        <f t="shared" si="66"/>
        <v>0</v>
      </c>
      <c r="BH121" s="18">
        <f t="shared" si="66"/>
        <v>0</v>
      </c>
      <c r="BI121" s="51">
        <f t="shared" si="66"/>
        <v>21164313529.400002</v>
      </c>
      <c r="BJ121" s="39">
        <f>SUM(BJ122:BJ124)</f>
        <v>173523219</v>
      </c>
      <c r="BK121" s="39">
        <f>SUM(BK122:BK124)</f>
        <v>1069748566.5999999</v>
      </c>
      <c r="BL121" s="39">
        <f>SUM(BL122:BL124)</f>
        <v>9212024515</v>
      </c>
      <c r="BM121" s="39">
        <f>SUM(BM122:BM124)</f>
        <v>0</v>
      </c>
    </row>
    <row r="122" spans="1:65" s="64" customFormat="1" ht="28.5" hidden="1" x14ac:dyDescent="0.2">
      <c r="A122" s="65"/>
      <c r="B122" s="66">
        <v>7</v>
      </c>
      <c r="C122" s="67"/>
      <c r="D122" s="67"/>
      <c r="E122" s="67"/>
      <c r="F122" s="67"/>
      <c r="G122" s="67"/>
      <c r="H122" s="68" t="s">
        <v>106</v>
      </c>
      <c r="I122" s="78">
        <v>1324957440</v>
      </c>
      <c r="J122" s="90">
        <v>1042971264</v>
      </c>
      <c r="K122" s="89">
        <v>97143878</v>
      </c>
      <c r="L122" s="89">
        <v>50822775</v>
      </c>
      <c r="M122" s="89">
        <v>0</v>
      </c>
      <c r="N122" s="90">
        <v>10040000</v>
      </c>
      <c r="O122" s="89">
        <v>155795700</v>
      </c>
      <c r="P122" s="78">
        <v>-55220000</v>
      </c>
      <c r="Q122" s="78">
        <v>-56786157</v>
      </c>
      <c r="R122" s="78">
        <v>-15863200</v>
      </c>
      <c r="S122" s="61"/>
      <c r="T122" s="61"/>
      <c r="U122" s="61"/>
      <c r="V122" s="61">
        <f>SUM(J122:U122)</f>
        <v>1228904260</v>
      </c>
      <c r="W122" s="90">
        <v>981382605</v>
      </c>
      <c r="X122" s="89">
        <v>2386653</v>
      </c>
      <c r="Y122" s="89">
        <v>0</v>
      </c>
      <c r="Z122" s="89">
        <v>4329978</v>
      </c>
      <c r="AA122" s="90">
        <v>0</v>
      </c>
      <c r="AB122" s="89">
        <v>0</v>
      </c>
      <c r="AC122" s="78">
        <v>1603696</v>
      </c>
      <c r="AD122" s="78">
        <v>-1131172</v>
      </c>
      <c r="AE122" s="78">
        <v>175072500</v>
      </c>
      <c r="AF122" s="61"/>
      <c r="AG122" s="61"/>
      <c r="AH122" s="61"/>
      <c r="AI122" s="61">
        <f>SUM(W122:AH122)</f>
        <v>1163644260</v>
      </c>
      <c r="AJ122" s="90">
        <v>0</v>
      </c>
      <c r="AK122" s="89">
        <v>106074452</v>
      </c>
      <c r="AL122" s="89">
        <v>16417408</v>
      </c>
      <c r="AM122" s="89">
        <v>165967224</v>
      </c>
      <c r="AN122" s="90">
        <v>84106197</v>
      </c>
      <c r="AO122" s="89">
        <v>71429888</v>
      </c>
      <c r="AP122" s="78">
        <v>23797116</v>
      </c>
      <c r="AQ122" s="78">
        <v>93550913</v>
      </c>
      <c r="AR122" s="78">
        <v>86258100</v>
      </c>
      <c r="AS122" s="61"/>
      <c r="AT122" s="61"/>
      <c r="AU122" s="61"/>
      <c r="AV122" s="61">
        <f>SUM(AJ122:AU122)</f>
        <v>647601298</v>
      </c>
      <c r="AW122" s="90">
        <v>0</v>
      </c>
      <c r="AX122" s="89">
        <v>106074452</v>
      </c>
      <c r="AY122" s="89">
        <v>16417408</v>
      </c>
      <c r="AZ122" s="89">
        <v>165967224</v>
      </c>
      <c r="BA122" s="90">
        <v>84106197</v>
      </c>
      <c r="BB122" s="89">
        <v>33113232</v>
      </c>
      <c r="BC122" s="78">
        <v>62113772</v>
      </c>
      <c r="BD122" s="78">
        <v>93550913</v>
      </c>
      <c r="BE122" s="78">
        <v>86258100</v>
      </c>
      <c r="BF122" s="61"/>
      <c r="BG122" s="61"/>
      <c r="BH122" s="61"/>
      <c r="BI122" s="62">
        <f>SUM(AW122:BH122)</f>
        <v>647601298</v>
      </c>
      <c r="BJ122" s="63">
        <f>+I122-V122</f>
        <v>96053180</v>
      </c>
      <c r="BK122" s="63">
        <f>+V122-AI122</f>
        <v>65260000</v>
      </c>
      <c r="BL122" s="63">
        <f>+AI122-AV122</f>
        <v>516042962</v>
      </c>
      <c r="BM122" s="63">
        <f>+AV122-BI122</f>
        <v>0</v>
      </c>
    </row>
    <row r="123" spans="1:65" s="64" customFormat="1" ht="15" hidden="1" x14ac:dyDescent="0.2">
      <c r="A123" s="65"/>
      <c r="B123" s="66">
        <v>8</v>
      </c>
      <c r="C123" s="67"/>
      <c r="D123" s="67"/>
      <c r="E123" s="67"/>
      <c r="F123" s="67"/>
      <c r="G123" s="67"/>
      <c r="H123" s="68" t="s">
        <v>107</v>
      </c>
      <c r="I123" s="78">
        <v>2802341371</v>
      </c>
      <c r="J123" s="90">
        <v>2315443976</v>
      </c>
      <c r="K123" s="89">
        <v>0</v>
      </c>
      <c r="L123" s="89">
        <v>16064000</v>
      </c>
      <c r="M123" s="89">
        <v>0</v>
      </c>
      <c r="N123" s="90">
        <v>18574000</v>
      </c>
      <c r="O123" s="89">
        <v>0</v>
      </c>
      <c r="P123" s="78">
        <v>0</v>
      </c>
      <c r="Q123" s="78">
        <v>50200000</v>
      </c>
      <c r="R123" s="78">
        <v>401600000</v>
      </c>
      <c r="S123" s="61"/>
      <c r="T123" s="61"/>
      <c r="U123" s="61"/>
      <c r="V123" s="61">
        <f>SUM(J123:U123)</f>
        <v>2801881976</v>
      </c>
      <c r="W123" s="90">
        <v>2099583976</v>
      </c>
      <c r="X123" s="89">
        <v>215859735</v>
      </c>
      <c r="Y123" s="89">
        <v>4509703</v>
      </c>
      <c r="Z123" s="89">
        <v>10513445</v>
      </c>
      <c r="AA123" s="90">
        <v>578875</v>
      </c>
      <c r="AB123" s="89">
        <v>18517743</v>
      </c>
      <c r="AC123" s="78">
        <v>0</v>
      </c>
      <c r="AD123" s="78">
        <v>50200000</v>
      </c>
      <c r="AE123" s="78">
        <v>0</v>
      </c>
      <c r="AF123" s="61"/>
      <c r="AG123" s="61"/>
      <c r="AH123" s="61"/>
      <c r="AI123" s="61">
        <f>SUM(W123:AH123)</f>
        <v>2399763477</v>
      </c>
      <c r="AJ123" s="90">
        <v>2062956048</v>
      </c>
      <c r="AK123" s="89">
        <v>0</v>
      </c>
      <c r="AL123" s="89">
        <v>38269667</v>
      </c>
      <c r="AM123" s="89">
        <v>218115917</v>
      </c>
      <c r="AN123" s="90">
        <v>3981948</v>
      </c>
      <c r="AO123" s="89">
        <v>5507727</v>
      </c>
      <c r="AP123" s="78">
        <v>4112082</v>
      </c>
      <c r="AQ123" s="78">
        <v>0</v>
      </c>
      <c r="AR123" s="78">
        <v>16620088</v>
      </c>
      <c r="AS123" s="61"/>
      <c r="AT123" s="61"/>
      <c r="AU123" s="61"/>
      <c r="AV123" s="61">
        <f>SUM(AJ123:AU123)</f>
        <v>2349563477</v>
      </c>
      <c r="AW123" s="90">
        <v>2062956048</v>
      </c>
      <c r="AX123" s="89">
        <v>0</v>
      </c>
      <c r="AY123" s="89">
        <v>38269667</v>
      </c>
      <c r="AZ123" s="89">
        <v>218115917</v>
      </c>
      <c r="BA123" s="90">
        <v>3981948</v>
      </c>
      <c r="BB123" s="89">
        <v>5507727</v>
      </c>
      <c r="BC123" s="78">
        <v>4112082</v>
      </c>
      <c r="BD123" s="78">
        <v>0</v>
      </c>
      <c r="BE123" s="78">
        <v>16620088</v>
      </c>
      <c r="BF123" s="61"/>
      <c r="BG123" s="61"/>
      <c r="BH123" s="61"/>
      <c r="BI123" s="62">
        <f>SUM(AW123:BH123)</f>
        <v>2349563477</v>
      </c>
      <c r="BJ123" s="63">
        <f>+I123-V123</f>
        <v>459395</v>
      </c>
      <c r="BK123" s="63">
        <f>+V123-AI123</f>
        <v>402118499</v>
      </c>
      <c r="BL123" s="63">
        <f>+AI123-AV123</f>
        <v>50200000</v>
      </c>
      <c r="BM123" s="63">
        <f>+AV123-BI123</f>
        <v>0</v>
      </c>
    </row>
    <row r="124" spans="1:65" s="64" customFormat="1" ht="15" hidden="1" x14ac:dyDescent="0.2">
      <c r="A124" s="65"/>
      <c r="B124" s="66">
        <v>9</v>
      </c>
      <c r="C124" s="67"/>
      <c r="D124" s="67"/>
      <c r="E124" s="67"/>
      <c r="F124" s="67"/>
      <c r="G124" s="67"/>
      <c r="H124" s="69" t="s">
        <v>108</v>
      </c>
      <c r="I124" s="70">
        <f>SUM(I125:I126)</f>
        <v>27492311019</v>
      </c>
      <c r="J124" s="70">
        <f t="shared" ref="J124:BM124" si="67">SUM(J125:J126)</f>
        <v>24733360837</v>
      </c>
      <c r="K124" s="70">
        <f t="shared" si="67"/>
        <v>0</v>
      </c>
      <c r="L124" s="70">
        <f t="shared" si="67"/>
        <v>129493721</v>
      </c>
      <c r="M124" s="70">
        <f t="shared" si="67"/>
        <v>170717148</v>
      </c>
      <c r="N124" s="70">
        <f t="shared" si="67"/>
        <v>67779169</v>
      </c>
      <c r="O124" s="70">
        <f t="shared" si="67"/>
        <v>48549876</v>
      </c>
      <c r="P124" s="70">
        <f t="shared" si="67"/>
        <v>338588558</v>
      </c>
      <c r="Q124" s="70">
        <f t="shared" si="67"/>
        <v>-78151</v>
      </c>
      <c r="R124" s="70">
        <f t="shared" si="67"/>
        <v>1926889217</v>
      </c>
      <c r="S124" s="70">
        <f t="shared" si="67"/>
        <v>0</v>
      </c>
      <c r="T124" s="70">
        <f t="shared" si="67"/>
        <v>0</v>
      </c>
      <c r="U124" s="70">
        <f t="shared" si="67"/>
        <v>0</v>
      </c>
      <c r="V124" s="70">
        <f t="shared" si="67"/>
        <v>27415300375</v>
      </c>
      <c r="W124" s="70">
        <f t="shared" si="67"/>
        <v>24671786851</v>
      </c>
      <c r="X124" s="70">
        <f t="shared" si="67"/>
        <v>0</v>
      </c>
      <c r="Y124" s="70">
        <f t="shared" si="67"/>
        <v>2527881</v>
      </c>
      <c r="Z124" s="70">
        <f t="shared" si="67"/>
        <v>0</v>
      </c>
      <c r="AA124" s="70">
        <f t="shared" si="67"/>
        <v>63608349</v>
      </c>
      <c r="AB124" s="70">
        <f t="shared" si="67"/>
        <v>-41657876.600000001</v>
      </c>
      <c r="AC124" s="70">
        <f t="shared" si="67"/>
        <v>125764157</v>
      </c>
      <c r="AD124" s="70">
        <f t="shared" si="67"/>
        <v>456519758</v>
      </c>
      <c r="AE124" s="70">
        <f t="shared" si="67"/>
        <v>1534381188</v>
      </c>
      <c r="AF124" s="70">
        <f t="shared" si="67"/>
        <v>0</v>
      </c>
      <c r="AG124" s="70">
        <f t="shared" si="67"/>
        <v>0</v>
      </c>
      <c r="AH124" s="70">
        <f t="shared" si="67"/>
        <v>0</v>
      </c>
      <c r="AI124" s="70">
        <f t="shared" si="67"/>
        <v>26812930307.400002</v>
      </c>
      <c r="AJ124" s="70">
        <f t="shared" si="67"/>
        <v>1315784371</v>
      </c>
      <c r="AK124" s="70">
        <f t="shared" si="67"/>
        <v>2297380289</v>
      </c>
      <c r="AL124" s="70">
        <f t="shared" si="67"/>
        <v>1615267638</v>
      </c>
      <c r="AM124" s="70">
        <f t="shared" si="67"/>
        <v>1811060976</v>
      </c>
      <c r="AN124" s="70">
        <f t="shared" si="67"/>
        <v>2164502210</v>
      </c>
      <c r="AO124" s="70">
        <f t="shared" si="67"/>
        <v>1789445435</v>
      </c>
      <c r="AP124" s="70">
        <f t="shared" si="67"/>
        <v>2101446100.4000001</v>
      </c>
      <c r="AQ124" s="70">
        <f t="shared" si="67"/>
        <v>2347332938</v>
      </c>
      <c r="AR124" s="70">
        <f t="shared" si="67"/>
        <v>2724928797</v>
      </c>
      <c r="AS124" s="70">
        <f t="shared" si="67"/>
        <v>0</v>
      </c>
      <c r="AT124" s="70">
        <f t="shared" si="67"/>
        <v>0</v>
      </c>
      <c r="AU124" s="70">
        <f t="shared" si="67"/>
        <v>0</v>
      </c>
      <c r="AV124" s="70">
        <f t="shared" si="67"/>
        <v>18167148754.400002</v>
      </c>
      <c r="AW124" s="70">
        <f t="shared" si="67"/>
        <v>1315784371</v>
      </c>
      <c r="AX124" s="70">
        <f t="shared" si="67"/>
        <v>985699631</v>
      </c>
      <c r="AY124" s="70">
        <f t="shared" si="67"/>
        <v>1618781221</v>
      </c>
      <c r="AZ124" s="70">
        <f t="shared" si="67"/>
        <v>3119228051</v>
      </c>
      <c r="BA124" s="70">
        <f t="shared" si="67"/>
        <v>2100893861</v>
      </c>
      <c r="BB124" s="70">
        <f t="shared" si="67"/>
        <v>1776364248</v>
      </c>
      <c r="BC124" s="70">
        <f t="shared" si="67"/>
        <v>2178135636.4000001</v>
      </c>
      <c r="BD124" s="70">
        <f t="shared" si="67"/>
        <v>2347332938</v>
      </c>
      <c r="BE124" s="70">
        <f t="shared" si="67"/>
        <v>2724928797</v>
      </c>
      <c r="BF124" s="70">
        <f t="shared" si="67"/>
        <v>0</v>
      </c>
      <c r="BG124" s="70">
        <f t="shared" si="67"/>
        <v>0</v>
      </c>
      <c r="BH124" s="70">
        <f t="shared" si="67"/>
        <v>0</v>
      </c>
      <c r="BI124" s="71">
        <f t="shared" si="67"/>
        <v>18167148754.400002</v>
      </c>
      <c r="BJ124" s="72">
        <f t="shared" si="67"/>
        <v>77010644</v>
      </c>
      <c r="BK124" s="72">
        <f t="shared" si="67"/>
        <v>602370067.5999999</v>
      </c>
      <c r="BL124" s="72">
        <f t="shared" si="67"/>
        <v>8645781553</v>
      </c>
      <c r="BM124" s="72">
        <f t="shared" si="67"/>
        <v>0</v>
      </c>
    </row>
    <row r="125" spans="1:65" s="64" customFormat="1" ht="28.5" hidden="1" x14ac:dyDescent="0.2">
      <c r="A125" s="65"/>
      <c r="B125" s="66"/>
      <c r="C125" s="67"/>
      <c r="D125" s="67"/>
      <c r="E125" s="67"/>
      <c r="F125" s="67"/>
      <c r="G125" s="67"/>
      <c r="H125" s="68" t="s">
        <v>169</v>
      </c>
      <c r="I125" s="78">
        <v>4523235862</v>
      </c>
      <c r="J125" s="90">
        <v>1723285680</v>
      </c>
      <c r="K125" s="89">
        <v>0</v>
      </c>
      <c r="L125" s="89">
        <v>129493721</v>
      </c>
      <c r="M125" s="89">
        <v>170717148</v>
      </c>
      <c r="N125" s="90">
        <v>67779169</v>
      </c>
      <c r="O125" s="89">
        <v>48549876</v>
      </c>
      <c r="P125" s="78">
        <v>338588558</v>
      </c>
      <c r="Q125" s="78">
        <v>-78151</v>
      </c>
      <c r="R125" s="78">
        <v>1967889217</v>
      </c>
      <c r="S125" s="61"/>
      <c r="T125" s="61"/>
      <c r="U125" s="61"/>
      <c r="V125" s="61">
        <f>SUM(J125:U125)</f>
        <v>4446225218</v>
      </c>
      <c r="W125" s="90">
        <v>1661711694</v>
      </c>
      <c r="X125" s="89">
        <v>0</v>
      </c>
      <c r="Y125" s="89">
        <v>2527881</v>
      </c>
      <c r="Z125" s="89">
        <v>0</v>
      </c>
      <c r="AA125" s="90">
        <v>63608349</v>
      </c>
      <c r="AB125" s="89">
        <v>-41657876.600000001</v>
      </c>
      <c r="AC125" s="78">
        <v>125764157</v>
      </c>
      <c r="AD125" s="78">
        <v>456519758</v>
      </c>
      <c r="AE125" s="78">
        <v>1575381188</v>
      </c>
      <c r="AF125" s="61"/>
      <c r="AG125" s="61"/>
      <c r="AH125" s="61"/>
      <c r="AI125" s="61">
        <f>SUM(W125:AH125)</f>
        <v>3843855150.4000001</v>
      </c>
      <c r="AJ125" s="90">
        <v>0</v>
      </c>
      <c r="AK125" s="89">
        <v>170038953</v>
      </c>
      <c r="AL125" s="89">
        <v>55299929</v>
      </c>
      <c r="AM125" s="89">
        <v>260355876</v>
      </c>
      <c r="AN125" s="90">
        <v>199299753</v>
      </c>
      <c r="AO125" s="89">
        <v>121322893</v>
      </c>
      <c r="AP125" s="78">
        <v>28673930.399999999</v>
      </c>
      <c r="AQ125" s="78">
        <v>197258714</v>
      </c>
      <c r="AR125" s="101">
        <v>898869956</v>
      </c>
      <c r="AS125" s="61"/>
      <c r="AT125" s="61"/>
      <c r="AU125" s="61"/>
      <c r="AV125" s="61">
        <f>SUM(AJ125:AU125)</f>
        <v>1931120004.4000001</v>
      </c>
      <c r="AW125" s="90">
        <v>0</v>
      </c>
      <c r="AX125" s="89">
        <v>170038953</v>
      </c>
      <c r="AY125" s="89">
        <v>52851745</v>
      </c>
      <c r="AZ125" s="89">
        <v>262804060</v>
      </c>
      <c r="BA125" s="90">
        <v>135691404</v>
      </c>
      <c r="BB125" s="89">
        <v>108241706</v>
      </c>
      <c r="BC125" s="78">
        <v>105363466.40000001</v>
      </c>
      <c r="BD125" s="78">
        <v>197258714</v>
      </c>
      <c r="BE125" s="78">
        <v>898869956</v>
      </c>
      <c r="BF125" s="61"/>
      <c r="BG125" s="61"/>
      <c r="BH125" s="61"/>
      <c r="BI125" s="62">
        <f>SUM(AW125:BH125)</f>
        <v>1931120004.4000001</v>
      </c>
      <c r="BJ125" s="63">
        <f>+I125-V125</f>
        <v>77010644</v>
      </c>
      <c r="BK125" s="63">
        <f>+V125-AI125</f>
        <v>602370067.5999999</v>
      </c>
      <c r="BL125" s="63">
        <f>+AI125-AV125</f>
        <v>1912735146</v>
      </c>
      <c r="BM125" s="63">
        <f>+AV125-BI125</f>
        <v>0</v>
      </c>
    </row>
    <row r="126" spans="1:65" s="64" customFormat="1" ht="28.5" hidden="1" x14ac:dyDescent="0.2">
      <c r="A126" s="65"/>
      <c r="B126" s="66"/>
      <c r="C126" s="67"/>
      <c r="D126" s="67"/>
      <c r="E126" s="67"/>
      <c r="F126" s="67"/>
      <c r="G126" s="67"/>
      <c r="H126" s="68" t="s">
        <v>170</v>
      </c>
      <c r="I126" s="78">
        <v>22969075157</v>
      </c>
      <c r="J126" s="90">
        <v>23010075157</v>
      </c>
      <c r="K126" s="89">
        <v>0</v>
      </c>
      <c r="L126" s="89">
        <v>0</v>
      </c>
      <c r="M126" s="89">
        <v>0</v>
      </c>
      <c r="N126" s="90">
        <v>0</v>
      </c>
      <c r="O126" s="89">
        <v>0</v>
      </c>
      <c r="P126" s="78">
        <v>0</v>
      </c>
      <c r="Q126" s="78">
        <v>0</v>
      </c>
      <c r="R126" s="78">
        <v>-41000000</v>
      </c>
      <c r="S126" s="61"/>
      <c r="T126" s="61"/>
      <c r="U126" s="61"/>
      <c r="V126" s="61">
        <f>SUM(J126:U126)</f>
        <v>22969075157</v>
      </c>
      <c r="W126" s="90">
        <v>23010075157</v>
      </c>
      <c r="X126" s="89">
        <v>0</v>
      </c>
      <c r="Y126" s="89">
        <v>0</v>
      </c>
      <c r="Z126" s="89">
        <v>0</v>
      </c>
      <c r="AA126" s="90">
        <v>0</v>
      </c>
      <c r="AB126" s="89">
        <v>0</v>
      </c>
      <c r="AC126" s="78">
        <v>0</v>
      </c>
      <c r="AD126" s="78">
        <v>0</v>
      </c>
      <c r="AE126" s="78">
        <v>-41000000</v>
      </c>
      <c r="AF126" s="61"/>
      <c r="AG126" s="61"/>
      <c r="AH126" s="61"/>
      <c r="AI126" s="61">
        <f>SUM(W126:AH126)</f>
        <v>22969075157</v>
      </c>
      <c r="AJ126" s="90">
        <v>1315784371</v>
      </c>
      <c r="AK126" s="89">
        <v>2127341336</v>
      </c>
      <c r="AL126" s="89">
        <v>1559967709</v>
      </c>
      <c r="AM126" s="89">
        <v>1550705100</v>
      </c>
      <c r="AN126" s="90">
        <v>1965202457</v>
      </c>
      <c r="AO126" s="89">
        <v>1668122542</v>
      </c>
      <c r="AP126" s="78">
        <v>2072772170</v>
      </c>
      <c r="AQ126" s="78">
        <v>2150074224</v>
      </c>
      <c r="AR126" s="101">
        <v>1826058841</v>
      </c>
      <c r="AS126" s="61"/>
      <c r="AT126" s="61"/>
      <c r="AU126" s="61"/>
      <c r="AV126" s="61">
        <f>SUM(AJ126:AU126)</f>
        <v>16236028750</v>
      </c>
      <c r="AW126" s="90">
        <v>1315784371</v>
      </c>
      <c r="AX126" s="89">
        <v>815660678</v>
      </c>
      <c r="AY126" s="89">
        <v>1565929476</v>
      </c>
      <c r="AZ126" s="89">
        <v>2856423991</v>
      </c>
      <c r="BA126" s="90">
        <v>1965202457</v>
      </c>
      <c r="BB126" s="89">
        <v>1668122542</v>
      </c>
      <c r="BC126" s="78">
        <v>2072772170</v>
      </c>
      <c r="BD126" s="78">
        <v>2150074224</v>
      </c>
      <c r="BE126" s="78">
        <v>1826058841</v>
      </c>
      <c r="BF126" s="61"/>
      <c r="BG126" s="61"/>
      <c r="BH126" s="61"/>
      <c r="BI126" s="62">
        <f>SUM(AW126:BH126)</f>
        <v>16236028750</v>
      </c>
      <c r="BJ126" s="63">
        <f>+I126-V126</f>
        <v>0</v>
      </c>
      <c r="BK126" s="63">
        <f>+V126-AI126</f>
        <v>0</v>
      </c>
      <c r="BL126" s="63">
        <f>+AI126-AV126</f>
        <v>6733046407</v>
      </c>
      <c r="BM126" s="63">
        <f>+AV126-BI126</f>
        <v>0</v>
      </c>
    </row>
    <row r="127" spans="1:65" ht="15" hidden="1" x14ac:dyDescent="0.2">
      <c r="A127" s="54"/>
      <c r="B127" s="28"/>
      <c r="C127" s="84"/>
      <c r="D127" s="84"/>
      <c r="E127" s="84"/>
      <c r="F127" s="84"/>
      <c r="G127" s="84"/>
      <c r="H127" s="29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49"/>
      <c r="BJ127" s="37"/>
      <c r="BK127" s="37"/>
      <c r="BL127" s="37"/>
      <c r="BM127" s="37"/>
    </row>
    <row r="128" spans="1:65" ht="15" hidden="1" x14ac:dyDescent="0.2">
      <c r="A128" s="54" t="s">
        <v>87</v>
      </c>
      <c r="B128" s="26"/>
      <c r="C128" s="84"/>
      <c r="D128" s="84"/>
      <c r="E128" s="84"/>
      <c r="F128" s="84"/>
      <c r="G128" s="34">
        <v>20</v>
      </c>
      <c r="H128" s="27" t="s">
        <v>109</v>
      </c>
      <c r="I128" s="18">
        <f>+I129</f>
        <v>849394000</v>
      </c>
      <c r="J128" s="18">
        <f t="shared" ref="J128:BI128" si="68">+J129</f>
        <v>0</v>
      </c>
      <c r="K128" s="18">
        <f t="shared" si="68"/>
        <v>285543531</v>
      </c>
      <c r="L128" s="18">
        <f t="shared" si="68"/>
        <v>30363972</v>
      </c>
      <c r="M128" s="18">
        <f t="shared" si="68"/>
        <v>-275104425</v>
      </c>
      <c r="N128" s="18">
        <f t="shared" si="68"/>
        <v>507955126</v>
      </c>
      <c r="O128" s="18">
        <f t="shared" si="68"/>
        <v>143122208</v>
      </c>
      <c r="P128" s="18">
        <f t="shared" si="68"/>
        <v>46625760</v>
      </c>
      <c r="Q128" s="18">
        <f t="shared" si="68"/>
        <v>45239038</v>
      </c>
      <c r="R128" s="18">
        <f t="shared" si="68"/>
        <v>5845568</v>
      </c>
      <c r="S128" s="18">
        <f t="shared" si="68"/>
        <v>0</v>
      </c>
      <c r="T128" s="18">
        <f t="shared" si="68"/>
        <v>0</v>
      </c>
      <c r="U128" s="18">
        <f t="shared" si="68"/>
        <v>0</v>
      </c>
      <c r="V128" s="18">
        <f t="shared" si="68"/>
        <v>789590778</v>
      </c>
      <c r="W128" s="18">
        <f t="shared" si="68"/>
        <v>0</v>
      </c>
      <c r="X128" s="18">
        <f t="shared" si="68"/>
        <v>6431531</v>
      </c>
      <c r="Y128" s="18">
        <f t="shared" si="68"/>
        <v>3302156</v>
      </c>
      <c r="Z128" s="18">
        <f t="shared" si="68"/>
        <v>31069391</v>
      </c>
      <c r="AA128" s="18">
        <f t="shared" si="68"/>
        <v>1288132</v>
      </c>
      <c r="AB128" s="18">
        <f t="shared" si="68"/>
        <v>0</v>
      </c>
      <c r="AC128" s="18">
        <f t="shared" si="68"/>
        <v>142971608</v>
      </c>
      <c r="AD128" s="18">
        <f t="shared" si="68"/>
        <v>188003893</v>
      </c>
      <c r="AE128" s="18">
        <f t="shared" si="68"/>
        <v>20620630</v>
      </c>
      <c r="AF128" s="18">
        <f t="shared" si="68"/>
        <v>0</v>
      </c>
      <c r="AG128" s="18">
        <f t="shared" si="68"/>
        <v>0</v>
      </c>
      <c r="AH128" s="18">
        <f t="shared" si="68"/>
        <v>0</v>
      </c>
      <c r="AI128" s="18">
        <f t="shared" si="68"/>
        <v>393687341</v>
      </c>
      <c r="AJ128" s="18">
        <f t="shared" si="68"/>
        <v>0</v>
      </c>
      <c r="AK128" s="18">
        <f t="shared" si="68"/>
        <v>0</v>
      </c>
      <c r="AL128" s="18">
        <f t="shared" si="68"/>
        <v>9733687</v>
      </c>
      <c r="AM128" s="18">
        <f t="shared" si="68"/>
        <v>31069391</v>
      </c>
      <c r="AN128" s="18">
        <f t="shared" si="68"/>
        <v>647580</v>
      </c>
      <c r="AO128" s="18">
        <f t="shared" si="68"/>
        <v>640552</v>
      </c>
      <c r="AP128" s="18">
        <f t="shared" si="68"/>
        <v>2865416</v>
      </c>
      <c r="AQ128" s="18">
        <f t="shared" si="68"/>
        <v>321597813</v>
      </c>
      <c r="AR128" s="18">
        <f t="shared" si="68"/>
        <v>13202402</v>
      </c>
      <c r="AS128" s="18">
        <f t="shared" si="68"/>
        <v>0</v>
      </c>
      <c r="AT128" s="18">
        <f t="shared" si="68"/>
        <v>0</v>
      </c>
      <c r="AU128" s="18">
        <f t="shared" si="68"/>
        <v>0</v>
      </c>
      <c r="AV128" s="18">
        <f t="shared" si="68"/>
        <v>379756841</v>
      </c>
      <c r="AW128" s="18">
        <f t="shared" si="68"/>
        <v>0</v>
      </c>
      <c r="AX128" s="18">
        <f t="shared" si="68"/>
        <v>0</v>
      </c>
      <c r="AY128" s="18">
        <f t="shared" si="68"/>
        <v>9733687</v>
      </c>
      <c r="AZ128" s="18">
        <f t="shared" si="68"/>
        <v>31069391</v>
      </c>
      <c r="BA128" s="18">
        <f t="shared" si="68"/>
        <v>647580</v>
      </c>
      <c r="BB128" s="18">
        <f t="shared" si="68"/>
        <v>640552</v>
      </c>
      <c r="BC128" s="18">
        <f t="shared" si="68"/>
        <v>2865416</v>
      </c>
      <c r="BD128" s="18">
        <f t="shared" si="68"/>
        <v>320911318</v>
      </c>
      <c r="BE128" s="18">
        <f t="shared" si="68"/>
        <v>13202402</v>
      </c>
      <c r="BF128" s="18">
        <f t="shared" si="68"/>
        <v>0</v>
      </c>
      <c r="BG128" s="18">
        <f t="shared" si="68"/>
        <v>0</v>
      </c>
      <c r="BH128" s="18">
        <f t="shared" si="68"/>
        <v>0</v>
      </c>
      <c r="BI128" s="51">
        <f t="shared" si="68"/>
        <v>379070346</v>
      </c>
      <c r="BJ128" s="39">
        <f>+BJ129</f>
        <v>59803222</v>
      </c>
      <c r="BK128" s="39">
        <f>+BK129</f>
        <v>395903437</v>
      </c>
      <c r="BL128" s="39">
        <f>+BL129</f>
        <v>13930500</v>
      </c>
      <c r="BM128" s="39">
        <f>+BM129</f>
        <v>686495</v>
      </c>
    </row>
    <row r="129" spans="1:65" s="64" customFormat="1" ht="15" hidden="1" x14ac:dyDescent="0.2">
      <c r="A129" s="65"/>
      <c r="B129" s="66">
        <v>10</v>
      </c>
      <c r="C129" s="67"/>
      <c r="D129" s="67"/>
      <c r="E129" s="67"/>
      <c r="F129" s="67"/>
      <c r="G129" s="67"/>
      <c r="H129" s="68" t="s">
        <v>110</v>
      </c>
      <c r="I129" s="78">
        <v>849394000</v>
      </c>
      <c r="J129" s="61">
        <v>0</v>
      </c>
      <c r="K129" s="89">
        <v>285543531</v>
      </c>
      <c r="L129" s="89">
        <v>30363972</v>
      </c>
      <c r="M129" s="89">
        <v>-275104425</v>
      </c>
      <c r="N129" s="90">
        <v>507955126</v>
      </c>
      <c r="O129" s="89">
        <v>143122208</v>
      </c>
      <c r="P129" s="78">
        <v>46625760</v>
      </c>
      <c r="Q129" s="78">
        <v>45239038</v>
      </c>
      <c r="R129" s="78">
        <v>5845568</v>
      </c>
      <c r="S129" s="61"/>
      <c r="T129" s="61"/>
      <c r="U129" s="61"/>
      <c r="V129" s="61">
        <f>SUM(J129:U129)</f>
        <v>789590778</v>
      </c>
      <c r="W129" s="61">
        <v>0</v>
      </c>
      <c r="X129" s="89">
        <v>6431531</v>
      </c>
      <c r="Y129" s="89">
        <v>3302156</v>
      </c>
      <c r="Z129" s="89">
        <v>31069391</v>
      </c>
      <c r="AA129" s="90">
        <v>1288132</v>
      </c>
      <c r="AB129" s="89">
        <v>0</v>
      </c>
      <c r="AC129" s="78">
        <v>142971608</v>
      </c>
      <c r="AD129" s="78">
        <v>188003893</v>
      </c>
      <c r="AE129" s="78">
        <v>20620630</v>
      </c>
      <c r="AF129" s="61"/>
      <c r="AG129" s="61"/>
      <c r="AH129" s="61"/>
      <c r="AI129" s="61">
        <f>SUM(W129:AH129)</f>
        <v>393687341</v>
      </c>
      <c r="AJ129" s="61">
        <v>0</v>
      </c>
      <c r="AK129" s="89">
        <v>0</v>
      </c>
      <c r="AL129" s="89">
        <v>9733687</v>
      </c>
      <c r="AM129" s="89">
        <v>31069391</v>
      </c>
      <c r="AN129" s="90">
        <v>647580</v>
      </c>
      <c r="AO129" s="89">
        <v>640552</v>
      </c>
      <c r="AP129" s="78">
        <v>2865416</v>
      </c>
      <c r="AQ129" s="78">
        <v>321597813</v>
      </c>
      <c r="AR129" s="101">
        <v>13202402</v>
      </c>
      <c r="AS129" s="61"/>
      <c r="AT129" s="61"/>
      <c r="AU129" s="61"/>
      <c r="AV129" s="61">
        <f>SUM(AJ129:AU129)</f>
        <v>379756841</v>
      </c>
      <c r="AW129" s="61">
        <v>0</v>
      </c>
      <c r="AX129" s="89">
        <v>0</v>
      </c>
      <c r="AY129" s="89">
        <v>9733687</v>
      </c>
      <c r="AZ129" s="89">
        <v>31069391</v>
      </c>
      <c r="BA129" s="90">
        <v>647580</v>
      </c>
      <c r="BB129" s="89">
        <v>640552</v>
      </c>
      <c r="BC129" s="78">
        <v>2865416</v>
      </c>
      <c r="BD129" s="78">
        <v>320911318</v>
      </c>
      <c r="BE129" s="78">
        <v>13202402</v>
      </c>
      <c r="BF129" s="61"/>
      <c r="BG129" s="61"/>
      <c r="BH129" s="61"/>
      <c r="BI129" s="62">
        <f>SUM(AW129:BH129)</f>
        <v>379070346</v>
      </c>
      <c r="BJ129" s="63">
        <f>+I129-V129</f>
        <v>59803222</v>
      </c>
      <c r="BK129" s="63">
        <f>+V129-AI129</f>
        <v>395903437</v>
      </c>
      <c r="BL129" s="63">
        <f>+AI129-AV129</f>
        <v>13930500</v>
      </c>
      <c r="BM129" s="63">
        <f>+AV129-BI129</f>
        <v>686495</v>
      </c>
    </row>
    <row r="130" spans="1:65" ht="15" hidden="1" x14ac:dyDescent="0.2">
      <c r="A130" s="54"/>
      <c r="B130" s="28"/>
      <c r="C130" s="84"/>
      <c r="D130" s="84"/>
      <c r="E130" s="84"/>
      <c r="F130" s="84"/>
      <c r="G130" s="84"/>
      <c r="H130" s="29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49"/>
      <c r="BJ130" s="37"/>
      <c r="BK130" s="37"/>
      <c r="BL130" s="37"/>
      <c r="BM130" s="37"/>
    </row>
    <row r="131" spans="1:65" ht="15" hidden="1" x14ac:dyDescent="0.2">
      <c r="A131" s="54" t="s">
        <v>88</v>
      </c>
      <c r="B131" s="26"/>
      <c r="C131" s="84"/>
      <c r="D131" s="84"/>
      <c r="E131" s="84"/>
      <c r="F131" s="84"/>
      <c r="G131" s="34">
        <v>20</v>
      </c>
      <c r="H131" s="27" t="s">
        <v>111</v>
      </c>
      <c r="I131" s="18">
        <f>+I132</f>
        <v>47163231924</v>
      </c>
      <c r="J131" s="18">
        <f t="shared" ref="J131:BI131" si="69">+J132</f>
        <v>47625388082</v>
      </c>
      <c r="K131" s="18">
        <f t="shared" si="69"/>
        <v>0</v>
      </c>
      <c r="L131" s="18">
        <f t="shared" si="69"/>
        <v>48107902</v>
      </c>
      <c r="M131" s="18">
        <f t="shared" si="69"/>
        <v>35140000</v>
      </c>
      <c r="N131" s="18">
        <f t="shared" si="69"/>
        <v>0</v>
      </c>
      <c r="O131" s="18">
        <f t="shared" si="69"/>
        <v>306595940</v>
      </c>
      <c r="P131" s="18">
        <f t="shared" si="69"/>
        <v>0</v>
      </c>
      <c r="Q131" s="18">
        <f t="shared" si="69"/>
        <v>-881736</v>
      </c>
      <c r="R131" s="18">
        <f t="shared" si="69"/>
        <v>-1010200717</v>
      </c>
      <c r="S131" s="18">
        <f t="shared" si="69"/>
        <v>0</v>
      </c>
      <c r="T131" s="18">
        <f t="shared" si="69"/>
        <v>0</v>
      </c>
      <c r="U131" s="18">
        <f t="shared" si="69"/>
        <v>0</v>
      </c>
      <c r="V131" s="18">
        <f t="shared" si="69"/>
        <v>47004149471</v>
      </c>
      <c r="W131" s="18">
        <f t="shared" si="69"/>
        <v>40744188935</v>
      </c>
      <c r="X131" s="18">
        <f t="shared" si="69"/>
        <v>726628316</v>
      </c>
      <c r="Y131" s="18">
        <f t="shared" si="69"/>
        <v>662797180</v>
      </c>
      <c r="Z131" s="18">
        <f t="shared" si="69"/>
        <v>102629507</v>
      </c>
      <c r="AA131" s="18">
        <f t="shared" si="69"/>
        <v>117202001</v>
      </c>
      <c r="AB131" s="18">
        <f t="shared" si="69"/>
        <v>538668734</v>
      </c>
      <c r="AC131" s="18">
        <f t="shared" si="69"/>
        <v>70560229</v>
      </c>
      <c r="AD131" s="18">
        <f t="shared" si="69"/>
        <v>197193150</v>
      </c>
      <c r="AE131" s="18">
        <f t="shared" si="69"/>
        <v>1755532400</v>
      </c>
      <c r="AF131" s="18">
        <f t="shared" si="69"/>
        <v>0</v>
      </c>
      <c r="AG131" s="18">
        <f t="shared" si="69"/>
        <v>0</v>
      </c>
      <c r="AH131" s="18">
        <f t="shared" si="69"/>
        <v>0</v>
      </c>
      <c r="AI131" s="18">
        <f t="shared" si="69"/>
        <v>44915400452</v>
      </c>
      <c r="AJ131" s="18">
        <f t="shared" si="69"/>
        <v>0</v>
      </c>
      <c r="AK131" s="18">
        <f t="shared" si="69"/>
        <v>832994122</v>
      </c>
      <c r="AL131" s="18">
        <f t="shared" si="69"/>
        <v>3340871895</v>
      </c>
      <c r="AM131" s="18">
        <f t="shared" si="69"/>
        <v>3833475930</v>
      </c>
      <c r="AN131" s="18">
        <f t="shared" si="69"/>
        <v>7645568329</v>
      </c>
      <c r="AO131" s="18">
        <f t="shared" si="69"/>
        <v>3862317261</v>
      </c>
      <c r="AP131" s="18">
        <f t="shared" si="69"/>
        <v>4143732714</v>
      </c>
      <c r="AQ131" s="18">
        <f t="shared" si="69"/>
        <v>0</v>
      </c>
      <c r="AR131" s="18">
        <f t="shared" si="69"/>
        <v>4918488521</v>
      </c>
      <c r="AS131" s="18">
        <f t="shared" si="69"/>
        <v>0</v>
      </c>
      <c r="AT131" s="18">
        <f t="shared" si="69"/>
        <v>0</v>
      </c>
      <c r="AU131" s="18">
        <f t="shared" si="69"/>
        <v>0</v>
      </c>
      <c r="AV131" s="18">
        <f t="shared" si="69"/>
        <v>28577448772</v>
      </c>
      <c r="AW131" s="18">
        <f t="shared" si="69"/>
        <v>0</v>
      </c>
      <c r="AX131" s="18">
        <f t="shared" si="69"/>
        <v>832994122</v>
      </c>
      <c r="AY131" s="18">
        <f t="shared" si="69"/>
        <v>3340871895</v>
      </c>
      <c r="AZ131" s="18">
        <f t="shared" si="69"/>
        <v>3833475930</v>
      </c>
      <c r="BA131" s="18">
        <f t="shared" si="69"/>
        <v>7645568329</v>
      </c>
      <c r="BB131" s="18">
        <f t="shared" si="69"/>
        <v>3861277619</v>
      </c>
      <c r="BC131" s="18">
        <f t="shared" si="69"/>
        <v>4143732714</v>
      </c>
      <c r="BD131" s="18">
        <f t="shared" si="69"/>
        <v>1039642</v>
      </c>
      <c r="BE131" s="18">
        <f t="shared" si="69"/>
        <v>4918488521</v>
      </c>
      <c r="BF131" s="18">
        <f t="shared" si="69"/>
        <v>0</v>
      </c>
      <c r="BG131" s="18">
        <f t="shared" si="69"/>
        <v>0</v>
      </c>
      <c r="BH131" s="18">
        <f t="shared" si="69"/>
        <v>0</v>
      </c>
      <c r="BI131" s="51">
        <f t="shared" si="69"/>
        <v>28577448772</v>
      </c>
      <c r="BJ131" s="39">
        <f>+BJ132</f>
        <v>159082453</v>
      </c>
      <c r="BK131" s="39">
        <f>+BK132</f>
        <v>2088749019</v>
      </c>
      <c r="BL131" s="39">
        <f>+BL132</f>
        <v>16337951680</v>
      </c>
      <c r="BM131" s="39">
        <f>+BM132</f>
        <v>0</v>
      </c>
    </row>
    <row r="132" spans="1:65" s="64" customFormat="1" ht="15" hidden="1" x14ac:dyDescent="0.2">
      <c r="A132" s="65"/>
      <c r="B132" s="66">
        <v>11</v>
      </c>
      <c r="C132" s="67"/>
      <c r="D132" s="67"/>
      <c r="E132" s="67"/>
      <c r="F132" s="67"/>
      <c r="G132" s="67"/>
      <c r="H132" s="68" t="s">
        <v>112</v>
      </c>
      <c r="I132" s="78">
        <v>47163231924</v>
      </c>
      <c r="J132" s="90">
        <v>47625388082</v>
      </c>
      <c r="K132" s="89">
        <v>0</v>
      </c>
      <c r="L132" s="89">
        <v>48107902</v>
      </c>
      <c r="M132" s="89">
        <v>35140000</v>
      </c>
      <c r="N132" s="90">
        <v>0</v>
      </c>
      <c r="O132" s="89">
        <v>306595940</v>
      </c>
      <c r="P132" s="78">
        <v>0</v>
      </c>
      <c r="Q132" s="78">
        <v>-881736</v>
      </c>
      <c r="R132" s="78">
        <v>-1010200717</v>
      </c>
      <c r="S132" s="61"/>
      <c r="T132" s="61"/>
      <c r="U132" s="61"/>
      <c r="V132" s="61">
        <f>SUM(J132:U132)</f>
        <v>47004149471</v>
      </c>
      <c r="W132" s="90">
        <v>40744188935</v>
      </c>
      <c r="X132" s="89">
        <v>726628316</v>
      </c>
      <c r="Y132" s="89">
        <v>662797180</v>
      </c>
      <c r="Z132" s="89">
        <v>102629507</v>
      </c>
      <c r="AA132" s="90">
        <v>117202001</v>
      </c>
      <c r="AB132" s="89">
        <v>538668734</v>
      </c>
      <c r="AC132" s="78">
        <v>70560229</v>
      </c>
      <c r="AD132" s="78">
        <v>197193150</v>
      </c>
      <c r="AE132" s="78">
        <v>1755532400</v>
      </c>
      <c r="AF132" s="61"/>
      <c r="AG132" s="61"/>
      <c r="AH132" s="61"/>
      <c r="AI132" s="61">
        <f>SUM(W132:AH132)</f>
        <v>44915400452</v>
      </c>
      <c r="AJ132" s="61">
        <v>0</v>
      </c>
      <c r="AK132" s="89">
        <v>832994122</v>
      </c>
      <c r="AL132" s="89">
        <v>3340871895</v>
      </c>
      <c r="AM132" s="89">
        <v>3833475930</v>
      </c>
      <c r="AN132" s="90">
        <v>7645568329</v>
      </c>
      <c r="AO132" s="89">
        <v>3862317261</v>
      </c>
      <c r="AP132" s="78">
        <v>4143732714</v>
      </c>
      <c r="AQ132" s="61">
        <v>0</v>
      </c>
      <c r="AR132" s="101">
        <v>4918488521</v>
      </c>
      <c r="AS132" s="61"/>
      <c r="AT132" s="61"/>
      <c r="AU132" s="61"/>
      <c r="AV132" s="61">
        <f>SUM(AJ132:AU132)</f>
        <v>28577448772</v>
      </c>
      <c r="AW132" s="61">
        <v>0</v>
      </c>
      <c r="AX132" s="89">
        <v>832994122</v>
      </c>
      <c r="AY132" s="89">
        <v>3340871895</v>
      </c>
      <c r="AZ132" s="89">
        <v>3833475930</v>
      </c>
      <c r="BA132" s="90">
        <v>7645568329</v>
      </c>
      <c r="BB132" s="89">
        <v>3861277619</v>
      </c>
      <c r="BC132" s="78">
        <v>4143732714</v>
      </c>
      <c r="BD132" s="78">
        <v>1039642</v>
      </c>
      <c r="BE132" s="78">
        <v>4918488521</v>
      </c>
      <c r="BF132" s="61"/>
      <c r="BG132" s="61"/>
      <c r="BH132" s="61"/>
      <c r="BI132" s="62">
        <f>SUM(AW132:BH132)</f>
        <v>28577448772</v>
      </c>
      <c r="BJ132" s="63">
        <f>+I132-V132</f>
        <v>159082453</v>
      </c>
      <c r="BK132" s="63">
        <f>+V132-AI132</f>
        <v>2088749019</v>
      </c>
      <c r="BL132" s="63">
        <f>+AI132-AV132</f>
        <v>16337951680</v>
      </c>
      <c r="BM132" s="63">
        <f>+AV132-BI132</f>
        <v>0</v>
      </c>
    </row>
    <row r="133" spans="1:65" ht="15" hidden="1" x14ac:dyDescent="0.2">
      <c r="A133" s="54"/>
      <c r="B133" s="28"/>
      <c r="C133" s="84"/>
      <c r="D133" s="84"/>
      <c r="E133" s="84"/>
      <c r="F133" s="84"/>
      <c r="G133" s="84"/>
      <c r="H133" s="29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49"/>
      <c r="BJ133" s="37"/>
      <c r="BK133" s="37"/>
      <c r="BL133" s="37"/>
      <c r="BM133" s="37"/>
    </row>
    <row r="134" spans="1:65" ht="15" hidden="1" x14ac:dyDescent="0.2">
      <c r="A134" s="54" t="s">
        <v>89</v>
      </c>
      <c r="B134" s="26"/>
      <c r="C134" s="84"/>
      <c r="D134" s="84"/>
      <c r="E134" s="84"/>
      <c r="F134" s="84"/>
      <c r="G134" s="34">
        <v>20</v>
      </c>
      <c r="H134" s="27" t="s">
        <v>113</v>
      </c>
      <c r="I134" s="18">
        <f>SUM(I135:I137)</f>
        <v>807800000</v>
      </c>
      <c r="J134" s="18">
        <f t="shared" ref="J134:BI134" si="70">SUM(J135:J137)</f>
        <v>908620000</v>
      </c>
      <c r="K134" s="18">
        <f t="shared" si="70"/>
        <v>0</v>
      </c>
      <c r="L134" s="18">
        <f t="shared" si="70"/>
        <v>290781</v>
      </c>
      <c r="M134" s="18">
        <f t="shared" si="70"/>
        <v>0</v>
      </c>
      <c r="N134" s="18">
        <f t="shared" si="70"/>
        <v>0</v>
      </c>
      <c r="O134" s="18">
        <f t="shared" si="70"/>
        <v>0</v>
      </c>
      <c r="P134" s="18">
        <f t="shared" si="70"/>
        <v>0</v>
      </c>
      <c r="Q134" s="18">
        <f t="shared" si="70"/>
        <v>0</v>
      </c>
      <c r="R134" s="18">
        <f t="shared" si="70"/>
        <v>-129385542</v>
      </c>
      <c r="S134" s="18">
        <f t="shared" si="70"/>
        <v>0</v>
      </c>
      <c r="T134" s="18">
        <f t="shared" si="70"/>
        <v>0</v>
      </c>
      <c r="U134" s="18">
        <f t="shared" si="70"/>
        <v>0</v>
      </c>
      <c r="V134" s="18">
        <f t="shared" si="70"/>
        <v>779525239</v>
      </c>
      <c r="W134" s="18">
        <f t="shared" si="70"/>
        <v>792246298</v>
      </c>
      <c r="X134" s="18">
        <f t="shared" si="70"/>
        <v>0</v>
      </c>
      <c r="Y134" s="18">
        <f t="shared" si="70"/>
        <v>290781</v>
      </c>
      <c r="Z134" s="18">
        <f t="shared" si="70"/>
        <v>0</v>
      </c>
      <c r="AA134" s="18">
        <f t="shared" si="70"/>
        <v>0</v>
      </c>
      <c r="AB134" s="18">
        <f t="shared" si="70"/>
        <v>0</v>
      </c>
      <c r="AC134" s="18">
        <f t="shared" si="70"/>
        <v>-13011840</v>
      </c>
      <c r="AD134" s="18">
        <f t="shared" si="70"/>
        <v>0</v>
      </c>
      <c r="AE134" s="18">
        <f t="shared" si="70"/>
        <v>0</v>
      </c>
      <c r="AF134" s="18">
        <f t="shared" si="70"/>
        <v>0</v>
      </c>
      <c r="AG134" s="18">
        <f t="shared" si="70"/>
        <v>0</v>
      </c>
      <c r="AH134" s="18">
        <f t="shared" si="70"/>
        <v>0</v>
      </c>
      <c r="AI134" s="18">
        <f t="shared" si="70"/>
        <v>779525239</v>
      </c>
      <c r="AJ134" s="18">
        <f t="shared" si="70"/>
        <v>0</v>
      </c>
      <c r="AK134" s="18">
        <f t="shared" si="70"/>
        <v>64676383</v>
      </c>
      <c r="AL134" s="18">
        <f t="shared" si="70"/>
        <v>40875222</v>
      </c>
      <c r="AM134" s="18">
        <f t="shared" si="70"/>
        <v>117197607</v>
      </c>
      <c r="AN134" s="18">
        <f t="shared" si="70"/>
        <v>103972222</v>
      </c>
      <c r="AO134" s="18">
        <f t="shared" si="70"/>
        <v>68505440</v>
      </c>
      <c r="AP134" s="18">
        <f t="shared" si="70"/>
        <v>16773306</v>
      </c>
      <c r="AQ134" s="18">
        <f t="shared" si="70"/>
        <v>61588372</v>
      </c>
      <c r="AR134" s="18">
        <f t="shared" si="70"/>
        <v>60142612</v>
      </c>
      <c r="AS134" s="18">
        <f t="shared" si="70"/>
        <v>0</v>
      </c>
      <c r="AT134" s="18">
        <f t="shared" si="70"/>
        <v>0</v>
      </c>
      <c r="AU134" s="18">
        <f t="shared" si="70"/>
        <v>0</v>
      </c>
      <c r="AV134" s="18">
        <f t="shared" si="70"/>
        <v>533731164</v>
      </c>
      <c r="AW134" s="18">
        <f t="shared" si="70"/>
        <v>0</v>
      </c>
      <c r="AX134" s="18">
        <f t="shared" si="70"/>
        <v>64676383</v>
      </c>
      <c r="AY134" s="18">
        <f t="shared" si="70"/>
        <v>40875222</v>
      </c>
      <c r="AZ134" s="18">
        <f t="shared" si="70"/>
        <v>117197607</v>
      </c>
      <c r="BA134" s="18">
        <f t="shared" si="70"/>
        <v>101763422</v>
      </c>
      <c r="BB134" s="18">
        <f t="shared" si="70"/>
        <v>35834276</v>
      </c>
      <c r="BC134" s="18">
        <f t="shared" si="70"/>
        <v>51653270</v>
      </c>
      <c r="BD134" s="18">
        <f t="shared" si="70"/>
        <v>61588372</v>
      </c>
      <c r="BE134" s="18">
        <f t="shared" si="70"/>
        <v>60142612</v>
      </c>
      <c r="BF134" s="18">
        <f t="shared" si="70"/>
        <v>0</v>
      </c>
      <c r="BG134" s="18">
        <f t="shared" si="70"/>
        <v>0</v>
      </c>
      <c r="BH134" s="18">
        <f t="shared" si="70"/>
        <v>0</v>
      </c>
      <c r="BI134" s="51">
        <f t="shared" si="70"/>
        <v>533731164</v>
      </c>
      <c r="BJ134" s="39">
        <f>SUM(BJ135:BJ137)</f>
        <v>28274761</v>
      </c>
      <c r="BK134" s="39">
        <f>SUM(BK135:BK137)</f>
        <v>0</v>
      </c>
      <c r="BL134" s="39">
        <f>SUM(BL135:BL137)</f>
        <v>245794075</v>
      </c>
      <c r="BM134" s="39">
        <f>SUM(BM135:BM137)</f>
        <v>0</v>
      </c>
    </row>
    <row r="135" spans="1:65" s="64" customFormat="1" ht="15" hidden="1" x14ac:dyDescent="0.2">
      <c r="A135" s="65"/>
      <c r="B135" s="66">
        <v>12</v>
      </c>
      <c r="C135" s="67"/>
      <c r="D135" s="67"/>
      <c r="E135" s="67"/>
      <c r="F135" s="67"/>
      <c r="G135" s="67"/>
      <c r="H135" s="68" t="s">
        <v>114</v>
      </c>
      <c r="I135" s="78">
        <v>0</v>
      </c>
      <c r="J135" s="90">
        <v>0</v>
      </c>
      <c r="K135" s="89">
        <v>0</v>
      </c>
      <c r="L135" s="89">
        <v>0</v>
      </c>
      <c r="M135" s="89">
        <v>0</v>
      </c>
      <c r="N135" s="90">
        <v>0</v>
      </c>
      <c r="O135" s="89">
        <v>0</v>
      </c>
      <c r="P135" s="78">
        <v>0</v>
      </c>
      <c r="Q135" s="78">
        <v>0</v>
      </c>
      <c r="R135" s="78">
        <v>0</v>
      </c>
      <c r="S135" s="61"/>
      <c r="T135" s="61"/>
      <c r="U135" s="61"/>
      <c r="V135" s="61">
        <f>SUM(J135:U135)</f>
        <v>0</v>
      </c>
      <c r="W135" s="90">
        <v>0</v>
      </c>
      <c r="X135" s="89">
        <v>0</v>
      </c>
      <c r="Y135" s="89">
        <v>0</v>
      </c>
      <c r="Z135" s="89">
        <v>0</v>
      </c>
      <c r="AA135" s="90">
        <v>0</v>
      </c>
      <c r="AB135" s="89">
        <v>0</v>
      </c>
      <c r="AC135" s="78">
        <v>0</v>
      </c>
      <c r="AD135" s="78">
        <v>0</v>
      </c>
      <c r="AE135" s="101">
        <v>0</v>
      </c>
      <c r="AF135" s="61"/>
      <c r="AG135" s="61"/>
      <c r="AH135" s="61"/>
      <c r="AI135" s="61">
        <f>SUM(W135:AH135)</f>
        <v>0</v>
      </c>
      <c r="AJ135" s="61">
        <v>0</v>
      </c>
      <c r="AK135" s="89">
        <v>0</v>
      </c>
      <c r="AL135" s="89">
        <v>0</v>
      </c>
      <c r="AM135" s="89">
        <v>0</v>
      </c>
      <c r="AN135" s="90">
        <v>0</v>
      </c>
      <c r="AO135" s="89">
        <v>0</v>
      </c>
      <c r="AP135" s="78">
        <v>0</v>
      </c>
      <c r="AQ135" s="78">
        <v>0</v>
      </c>
      <c r="AR135" s="101">
        <v>0</v>
      </c>
      <c r="AS135" s="61"/>
      <c r="AT135" s="61"/>
      <c r="AU135" s="61"/>
      <c r="AV135" s="61">
        <f>SUM(AJ135:AU135)</f>
        <v>0</v>
      </c>
      <c r="AW135" s="61">
        <v>0</v>
      </c>
      <c r="AX135" s="89">
        <v>0</v>
      </c>
      <c r="AY135" s="89">
        <v>0</v>
      </c>
      <c r="AZ135" s="89">
        <v>0</v>
      </c>
      <c r="BA135" s="90">
        <v>0</v>
      </c>
      <c r="BB135" s="89">
        <v>0</v>
      </c>
      <c r="BC135" s="78">
        <v>0</v>
      </c>
      <c r="BD135" s="78">
        <v>0</v>
      </c>
      <c r="BE135" s="78">
        <v>0</v>
      </c>
      <c r="BF135" s="61"/>
      <c r="BG135" s="61"/>
      <c r="BH135" s="61"/>
      <c r="BI135" s="62">
        <f>SUM(AW135:BH135)</f>
        <v>0</v>
      </c>
      <c r="BJ135" s="63">
        <f>+I135-V135</f>
        <v>0</v>
      </c>
      <c r="BK135" s="63">
        <f>+V135-AI135</f>
        <v>0</v>
      </c>
      <c r="BL135" s="63">
        <f>+AI135-AV135</f>
        <v>0</v>
      </c>
      <c r="BM135" s="63">
        <f>+AV135-BI135</f>
        <v>0</v>
      </c>
    </row>
    <row r="136" spans="1:65" s="64" customFormat="1" ht="28.5" hidden="1" x14ac:dyDescent="0.2">
      <c r="A136" s="65"/>
      <c r="B136" s="66">
        <v>13</v>
      </c>
      <c r="C136" s="67"/>
      <c r="D136" s="67"/>
      <c r="E136" s="67"/>
      <c r="F136" s="67"/>
      <c r="G136" s="67"/>
      <c r="H136" s="68" t="s">
        <v>115</v>
      </c>
      <c r="I136" s="78">
        <v>27800000</v>
      </c>
      <c r="J136" s="90">
        <v>0</v>
      </c>
      <c r="K136" s="89">
        <v>0</v>
      </c>
      <c r="L136" s="89">
        <v>0</v>
      </c>
      <c r="M136" s="89">
        <v>0</v>
      </c>
      <c r="N136" s="90">
        <v>0</v>
      </c>
      <c r="O136" s="89">
        <v>0</v>
      </c>
      <c r="P136" s="78">
        <v>0</v>
      </c>
      <c r="Q136" s="78">
        <v>0</v>
      </c>
      <c r="R136" s="78">
        <v>0</v>
      </c>
      <c r="S136" s="61"/>
      <c r="T136" s="61"/>
      <c r="U136" s="61"/>
      <c r="V136" s="61">
        <f>SUM(J136:U136)</f>
        <v>0</v>
      </c>
      <c r="W136" s="90">
        <v>0</v>
      </c>
      <c r="X136" s="89">
        <v>0</v>
      </c>
      <c r="Y136" s="89">
        <v>0</v>
      </c>
      <c r="Z136" s="89">
        <v>0</v>
      </c>
      <c r="AA136" s="90">
        <v>0</v>
      </c>
      <c r="AB136" s="89">
        <v>0</v>
      </c>
      <c r="AC136" s="78">
        <v>0</v>
      </c>
      <c r="AD136" s="78">
        <v>0</v>
      </c>
      <c r="AE136" s="101">
        <v>0</v>
      </c>
      <c r="AF136" s="61"/>
      <c r="AG136" s="61"/>
      <c r="AH136" s="61"/>
      <c r="AI136" s="61">
        <f>SUM(W136:AH136)</f>
        <v>0</v>
      </c>
      <c r="AJ136" s="61">
        <v>0</v>
      </c>
      <c r="AK136" s="89">
        <v>0</v>
      </c>
      <c r="AL136" s="89">
        <v>0</v>
      </c>
      <c r="AM136" s="89">
        <v>0</v>
      </c>
      <c r="AN136" s="90">
        <v>0</v>
      </c>
      <c r="AO136" s="89">
        <v>0</v>
      </c>
      <c r="AP136" s="78">
        <v>0</v>
      </c>
      <c r="AQ136" s="78">
        <v>0</v>
      </c>
      <c r="AR136" s="101">
        <v>0</v>
      </c>
      <c r="AS136" s="61"/>
      <c r="AT136" s="61"/>
      <c r="AU136" s="61"/>
      <c r="AV136" s="61">
        <f>SUM(AJ136:AU136)</f>
        <v>0</v>
      </c>
      <c r="AW136" s="61">
        <v>0</v>
      </c>
      <c r="AX136" s="89">
        <v>0</v>
      </c>
      <c r="AY136" s="89">
        <v>0</v>
      </c>
      <c r="AZ136" s="89">
        <v>0</v>
      </c>
      <c r="BA136" s="90">
        <v>0</v>
      </c>
      <c r="BB136" s="89">
        <v>0</v>
      </c>
      <c r="BC136" s="78">
        <v>0</v>
      </c>
      <c r="BD136" s="78">
        <v>0</v>
      </c>
      <c r="BE136" s="78">
        <v>0</v>
      </c>
      <c r="BF136" s="61"/>
      <c r="BG136" s="61"/>
      <c r="BH136" s="61"/>
      <c r="BI136" s="62">
        <f>SUM(AW136:BH136)</f>
        <v>0</v>
      </c>
      <c r="BJ136" s="63">
        <f>+I136-V136</f>
        <v>27800000</v>
      </c>
      <c r="BK136" s="63">
        <f>+V136-AI136</f>
        <v>0</v>
      </c>
      <c r="BL136" s="63">
        <f>+AI136-AV136</f>
        <v>0</v>
      </c>
      <c r="BM136" s="63">
        <f>+AV136-BI136</f>
        <v>0</v>
      </c>
    </row>
    <row r="137" spans="1:65" s="64" customFormat="1" ht="28.5" hidden="1" x14ac:dyDescent="0.2">
      <c r="A137" s="65"/>
      <c r="B137" s="66">
        <v>14</v>
      </c>
      <c r="C137" s="67"/>
      <c r="D137" s="67"/>
      <c r="E137" s="67"/>
      <c r="F137" s="67"/>
      <c r="G137" s="67"/>
      <c r="H137" s="68" t="s">
        <v>116</v>
      </c>
      <c r="I137" s="78">
        <v>780000000</v>
      </c>
      <c r="J137" s="90">
        <v>908620000</v>
      </c>
      <c r="K137" s="89">
        <v>0</v>
      </c>
      <c r="L137" s="89">
        <v>290781</v>
      </c>
      <c r="M137" s="89">
        <v>0</v>
      </c>
      <c r="N137" s="90">
        <v>0</v>
      </c>
      <c r="O137" s="89">
        <v>0</v>
      </c>
      <c r="P137" s="78">
        <v>0</v>
      </c>
      <c r="Q137" s="78">
        <v>0</v>
      </c>
      <c r="R137" s="78">
        <v>-129385542</v>
      </c>
      <c r="S137" s="61"/>
      <c r="T137" s="61"/>
      <c r="U137" s="61"/>
      <c r="V137" s="61">
        <f>SUM(J137:U137)</f>
        <v>779525239</v>
      </c>
      <c r="W137" s="90">
        <v>792246298</v>
      </c>
      <c r="X137" s="89">
        <v>0</v>
      </c>
      <c r="Y137" s="89">
        <v>290781</v>
      </c>
      <c r="Z137" s="89">
        <v>0</v>
      </c>
      <c r="AA137" s="90">
        <v>0</v>
      </c>
      <c r="AB137" s="89">
        <v>0</v>
      </c>
      <c r="AC137" s="78">
        <v>-13011840</v>
      </c>
      <c r="AD137" s="78">
        <v>0</v>
      </c>
      <c r="AE137" s="101">
        <v>0</v>
      </c>
      <c r="AF137" s="61"/>
      <c r="AG137" s="61"/>
      <c r="AH137" s="61"/>
      <c r="AI137" s="61">
        <f>SUM(W137:AH137)</f>
        <v>779525239</v>
      </c>
      <c r="AJ137" s="61">
        <v>0</v>
      </c>
      <c r="AK137" s="89">
        <v>64676383</v>
      </c>
      <c r="AL137" s="89">
        <v>40875222</v>
      </c>
      <c r="AM137" s="89">
        <v>117197607</v>
      </c>
      <c r="AN137" s="90">
        <v>103972222</v>
      </c>
      <c r="AO137" s="89">
        <v>68505440</v>
      </c>
      <c r="AP137" s="78">
        <v>16773306</v>
      </c>
      <c r="AQ137" s="78">
        <v>61588372</v>
      </c>
      <c r="AR137" s="101">
        <v>60142612</v>
      </c>
      <c r="AS137" s="61"/>
      <c r="AT137" s="61"/>
      <c r="AU137" s="61"/>
      <c r="AV137" s="61">
        <f>SUM(AJ137:AU137)</f>
        <v>533731164</v>
      </c>
      <c r="AW137" s="61">
        <v>0</v>
      </c>
      <c r="AX137" s="89">
        <v>64676383</v>
      </c>
      <c r="AY137" s="89">
        <v>40875222</v>
      </c>
      <c r="AZ137" s="89">
        <v>117197607</v>
      </c>
      <c r="BA137" s="90">
        <v>101763422</v>
      </c>
      <c r="BB137" s="89">
        <v>35834276</v>
      </c>
      <c r="BC137" s="78">
        <v>51653270</v>
      </c>
      <c r="BD137" s="78">
        <v>61588372</v>
      </c>
      <c r="BE137" s="78">
        <v>60142612</v>
      </c>
      <c r="BF137" s="61"/>
      <c r="BG137" s="61"/>
      <c r="BH137" s="61"/>
      <c r="BI137" s="62">
        <f>SUM(AW137:BH137)</f>
        <v>533731164</v>
      </c>
      <c r="BJ137" s="63">
        <f>+I137-V137</f>
        <v>474761</v>
      </c>
      <c r="BK137" s="63">
        <f>+V137-AI137</f>
        <v>0</v>
      </c>
      <c r="BL137" s="63">
        <f>+AI137-AV137</f>
        <v>245794075</v>
      </c>
      <c r="BM137" s="63">
        <f>+AV137-BI137</f>
        <v>0</v>
      </c>
    </row>
    <row r="138" spans="1:65" ht="15" hidden="1" x14ac:dyDescent="0.2">
      <c r="A138" s="54"/>
      <c r="B138" s="28"/>
      <c r="C138" s="84"/>
      <c r="D138" s="84"/>
      <c r="E138" s="84"/>
      <c r="F138" s="84"/>
      <c r="G138" s="84"/>
      <c r="H138" s="29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49"/>
      <c r="BJ138" s="37"/>
      <c r="BK138" s="37"/>
      <c r="BL138" s="37"/>
      <c r="BM138" s="37"/>
    </row>
    <row r="139" spans="1:65" ht="15" hidden="1" x14ac:dyDescent="0.2">
      <c r="A139" s="54" t="s">
        <v>90</v>
      </c>
      <c r="B139" s="26"/>
      <c r="C139" s="84"/>
      <c r="D139" s="84"/>
      <c r="E139" s="84"/>
      <c r="F139" s="84"/>
      <c r="G139" s="34">
        <v>20</v>
      </c>
      <c r="H139" s="27" t="s">
        <v>97</v>
      </c>
      <c r="I139" s="18">
        <f>SUM(I140:I142)</f>
        <v>26922880867.18</v>
      </c>
      <c r="J139" s="18">
        <f t="shared" ref="J139:BI139" si="71">SUM(J140:J142)</f>
        <v>4138980615</v>
      </c>
      <c r="K139" s="18">
        <f t="shared" si="71"/>
        <v>130868314</v>
      </c>
      <c r="L139" s="18">
        <f t="shared" si="71"/>
        <v>4563435716</v>
      </c>
      <c r="M139" s="18">
        <f t="shared" si="71"/>
        <v>0</v>
      </c>
      <c r="N139" s="18">
        <f t="shared" si="71"/>
        <v>0</v>
      </c>
      <c r="O139" s="18">
        <f t="shared" si="71"/>
        <v>1841436400</v>
      </c>
      <c r="P139" s="18">
        <f t="shared" si="71"/>
        <v>1361812836</v>
      </c>
      <c r="Q139" s="18">
        <f t="shared" si="71"/>
        <v>-21084000</v>
      </c>
      <c r="R139" s="18">
        <f t="shared" si="71"/>
        <v>267355491.03999999</v>
      </c>
      <c r="S139" s="18">
        <f t="shared" si="71"/>
        <v>0</v>
      </c>
      <c r="T139" s="18">
        <f t="shared" si="71"/>
        <v>0</v>
      </c>
      <c r="U139" s="18">
        <f t="shared" si="71"/>
        <v>0</v>
      </c>
      <c r="V139" s="18">
        <f t="shared" si="71"/>
        <v>12282805372.040001</v>
      </c>
      <c r="W139" s="18">
        <f t="shared" si="71"/>
        <v>4136376859</v>
      </c>
      <c r="X139" s="18">
        <f t="shared" si="71"/>
        <v>568391</v>
      </c>
      <c r="Y139" s="18">
        <f t="shared" si="71"/>
        <v>114659252</v>
      </c>
      <c r="Z139" s="18">
        <f t="shared" si="71"/>
        <v>4438936927</v>
      </c>
      <c r="AA139" s="18">
        <f t="shared" si="71"/>
        <v>0</v>
      </c>
      <c r="AB139" s="18">
        <f t="shared" si="71"/>
        <v>4063482</v>
      </c>
      <c r="AC139" s="18">
        <f t="shared" si="71"/>
        <v>1814378600</v>
      </c>
      <c r="AD139" s="18">
        <f t="shared" si="71"/>
        <v>1273458638.04</v>
      </c>
      <c r="AE139" s="18">
        <f t="shared" si="71"/>
        <v>30254937</v>
      </c>
      <c r="AF139" s="18">
        <f t="shared" si="71"/>
        <v>0</v>
      </c>
      <c r="AG139" s="18">
        <f t="shared" si="71"/>
        <v>0</v>
      </c>
      <c r="AH139" s="18">
        <f t="shared" si="71"/>
        <v>0</v>
      </c>
      <c r="AI139" s="18">
        <f t="shared" si="71"/>
        <v>11812697086.040001</v>
      </c>
      <c r="AJ139" s="18">
        <f t="shared" si="71"/>
        <v>3117438272</v>
      </c>
      <c r="AK139" s="18">
        <f t="shared" si="71"/>
        <v>94051696</v>
      </c>
      <c r="AL139" s="18">
        <f t="shared" si="71"/>
        <v>29567747</v>
      </c>
      <c r="AM139" s="18">
        <f t="shared" si="71"/>
        <v>170583382</v>
      </c>
      <c r="AN139" s="18">
        <f t="shared" si="71"/>
        <v>947233064</v>
      </c>
      <c r="AO139" s="18">
        <f t="shared" si="71"/>
        <v>129151886</v>
      </c>
      <c r="AP139" s="18">
        <f t="shared" si="71"/>
        <v>730779065</v>
      </c>
      <c r="AQ139" s="18">
        <f t="shared" si="71"/>
        <v>362875634</v>
      </c>
      <c r="AR139" s="18">
        <f t="shared" si="71"/>
        <v>1086216055</v>
      </c>
      <c r="AS139" s="18">
        <f t="shared" si="71"/>
        <v>0</v>
      </c>
      <c r="AT139" s="18">
        <f t="shared" si="71"/>
        <v>0</v>
      </c>
      <c r="AU139" s="18">
        <f t="shared" si="71"/>
        <v>0</v>
      </c>
      <c r="AV139" s="18">
        <f t="shared" si="71"/>
        <v>6667896801</v>
      </c>
      <c r="AW139" s="18">
        <f t="shared" si="71"/>
        <v>3117438272</v>
      </c>
      <c r="AX139" s="18">
        <f t="shared" si="71"/>
        <v>94051696</v>
      </c>
      <c r="AY139" s="18">
        <f t="shared" si="71"/>
        <v>29567747</v>
      </c>
      <c r="AZ139" s="18">
        <f t="shared" si="71"/>
        <v>170583382</v>
      </c>
      <c r="BA139" s="18">
        <f t="shared" si="71"/>
        <v>163513139</v>
      </c>
      <c r="BB139" s="18">
        <f t="shared" si="71"/>
        <v>883772764</v>
      </c>
      <c r="BC139" s="18">
        <f t="shared" si="71"/>
        <v>732988127</v>
      </c>
      <c r="BD139" s="18">
        <f t="shared" si="71"/>
        <v>389765619</v>
      </c>
      <c r="BE139" s="18">
        <f t="shared" si="71"/>
        <v>1086216055</v>
      </c>
      <c r="BF139" s="18">
        <f t="shared" si="71"/>
        <v>0</v>
      </c>
      <c r="BG139" s="18">
        <f t="shared" si="71"/>
        <v>0</v>
      </c>
      <c r="BH139" s="18">
        <f t="shared" si="71"/>
        <v>0</v>
      </c>
      <c r="BI139" s="51">
        <f t="shared" si="71"/>
        <v>6667896801</v>
      </c>
      <c r="BJ139" s="39">
        <f>SUM(BJ140:BJ142)</f>
        <v>4283405245.1400003</v>
      </c>
      <c r="BK139" s="39">
        <f>SUM(BK140:BK142)</f>
        <v>470108286</v>
      </c>
      <c r="BL139" s="39">
        <f>SUM(BL140:BL142)</f>
        <v>5144800285.04</v>
      </c>
      <c r="BM139" s="39">
        <f>SUM(BM140:BM142)</f>
        <v>0</v>
      </c>
    </row>
    <row r="140" spans="1:65" s="64" customFormat="1" ht="15" hidden="1" x14ac:dyDescent="0.2">
      <c r="A140" s="65"/>
      <c r="B140" s="66">
        <v>15</v>
      </c>
      <c r="C140" s="67"/>
      <c r="D140" s="67"/>
      <c r="E140" s="67"/>
      <c r="F140" s="67"/>
      <c r="G140" s="67"/>
      <c r="H140" s="68" t="s">
        <v>117</v>
      </c>
      <c r="I140" s="78">
        <v>1887986494</v>
      </c>
      <c r="J140" s="90">
        <v>1597789294</v>
      </c>
      <c r="K140" s="89">
        <v>0</v>
      </c>
      <c r="L140" s="89">
        <v>6024000</v>
      </c>
      <c r="M140" s="89">
        <v>0</v>
      </c>
      <c r="N140" s="90">
        <v>0</v>
      </c>
      <c r="O140" s="89">
        <v>84436400</v>
      </c>
      <c r="P140" s="78">
        <v>106424000</v>
      </c>
      <c r="Q140" s="78">
        <v>-21084000</v>
      </c>
      <c r="R140" s="78">
        <v>113641409</v>
      </c>
      <c r="S140" s="61"/>
      <c r="T140" s="61"/>
      <c r="U140" s="61"/>
      <c r="V140" s="61">
        <f>SUM(J140:U140)</f>
        <v>1887231103</v>
      </c>
      <c r="W140" s="90">
        <v>1595513564</v>
      </c>
      <c r="X140" s="89">
        <v>0</v>
      </c>
      <c r="Y140" s="89">
        <v>5602320</v>
      </c>
      <c r="Z140" s="89">
        <v>0</v>
      </c>
      <c r="AA140" s="90">
        <v>0</v>
      </c>
      <c r="AB140" s="89">
        <v>4063482</v>
      </c>
      <c r="AC140" s="78">
        <v>0</v>
      </c>
      <c r="AD140" s="78">
        <v>0</v>
      </c>
      <c r="AE140" s="78">
        <v>30254937</v>
      </c>
      <c r="AF140" s="61"/>
      <c r="AG140" s="61"/>
      <c r="AH140" s="61"/>
      <c r="AI140" s="61">
        <f>SUM(W140:AH140)</f>
        <v>1635434303</v>
      </c>
      <c r="AJ140" s="90">
        <v>1361849294</v>
      </c>
      <c r="AK140" s="89">
        <v>26522335</v>
      </c>
      <c r="AL140" s="89">
        <v>3329934</v>
      </c>
      <c r="AM140" s="89">
        <v>40762400</v>
      </c>
      <c r="AN140" s="90">
        <v>25983520</v>
      </c>
      <c r="AO140" s="89">
        <v>0</v>
      </c>
      <c r="AP140" s="78">
        <v>24444682</v>
      </c>
      <c r="AQ140" s="78">
        <v>20381200</v>
      </c>
      <c r="AR140" s="101">
        <v>20381200</v>
      </c>
      <c r="AS140" s="61"/>
      <c r="AT140" s="61"/>
      <c r="AU140" s="61"/>
      <c r="AV140" s="61">
        <f>SUM(AJ140:AU140)</f>
        <v>1523654565</v>
      </c>
      <c r="AW140" s="90">
        <v>1361849294</v>
      </c>
      <c r="AX140" s="89">
        <v>26522335</v>
      </c>
      <c r="AY140" s="89">
        <v>3329934</v>
      </c>
      <c r="AZ140" s="89">
        <v>40762400</v>
      </c>
      <c r="BA140" s="90">
        <v>25983520</v>
      </c>
      <c r="BB140" s="89">
        <v>0</v>
      </c>
      <c r="BC140" s="78">
        <v>24444682</v>
      </c>
      <c r="BD140" s="78">
        <v>20381200</v>
      </c>
      <c r="BE140" s="78">
        <v>20381200</v>
      </c>
      <c r="BF140" s="61"/>
      <c r="BG140" s="61"/>
      <c r="BH140" s="61"/>
      <c r="BI140" s="62">
        <f>SUM(AW140:BH140)</f>
        <v>1523654565</v>
      </c>
      <c r="BJ140" s="63">
        <f>+I140-V140</f>
        <v>755391</v>
      </c>
      <c r="BK140" s="63">
        <f>+V140-AI140</f>
        <v>251796800</v>
      </c>
      <c r="BL140" s="63">
        <f>+AI140-AV140</f>
        <v>111779738</v>
      </c>
      <c r="BM140" s="63">
        <f>+AV140-BI140</f>
        <v>0</v>
      </c>
    </row>
    <row r="141" spans="1:65" s="64" customFormat="1" ht="15" hidden="1" x14ac:dyDescent="0.2">
      <c r="A141" s="65"/>
      <c r="B141" s="66">
        <v>16</v>
      </c>
      <c r="C141" s="67"/>
      <c r="D141" s="67"/>
      <c r="E141" s="67"/>
      <c r="F141" s="67"/>
      <c r="G141" s="67"/>
      <c r="H141" s="68" t="s">
        <v>98</v>
      </c>
      <c r="I141" s="78">
        <v>5367277402</v>
      </c>
      <c r="J141" s="90">
        <v>2541191321</v>
      </c>
      <c r="K141" s="89">
        <v>130868314</v>
      </c>
      <c r="L141" s="89">
        <v>706411716</v>
      </c>
      <c r="M141" s="89">
        <v>0</v>
      </c>
      <c r="N141" s="90">
        <v>0</v>
      </c>
      <c r="O141" s="89">
        <v>552200000</v>
      </c>
      <c r="P141" s="78">
        <v>1255388836</v>
      </c>
      <c r="Q141" s="78">
        <v>0</v>
      </c>
      <c r="R141" s="78">
        <v>-19147609.960000001</v>
      </c>
      <c r="S141" s="61"/>
      <c r="T141" s="61"/>
      <c r="U141" s="61"/>
      <c r="V141" s="61">
        <f>SUM(J141:U141)</f>
        <v>5166912577.04</v>
      </c>
      <c r="W141" s="90">
        <v>2540863295</v>
      </c>
      <c r="X141" s="89">
        <v>568391</v>
      </c>
      <c r="Y141" s="89">
        <v>109056932</v>
      </c>
      <c r="Z141" s="89">
        <v>587936927</v>
      </c>
      <c r="AA141" s="90">
        <v>0</v>
      </c>
      <c r="AB141" s="89">
        <v>0</v>
      </c>
      <c r="AC141" s="78">
        <v>609578600</v>
      </c>
      <c r="AD141" s="78">
        <v>1273458638.04</v>
      </c>
      <c r="AE141" s="78">
        <v>0</v>
      </c>
      <c r="AF141" s="61"/>
      <c r="AG141" s="61"/>
      <c r="AH141" s="61"/>
      <c r="AI141" s="61">
        <f>SUM(W141:AH141)</f>
        <v>5121462783.04</v>
      </c>
      <c r="AJ141" s="90">
        <v>1755588978</v>
      </c>
      <c r="AK141" s="89">
        <v>67529361</v>
      </c>
      <c r="AL141" s="89">
        <v>26237813</v>
      </c>
      <c r="AM141" s="89">
        <v>129820982</v>
      </c>
      <c r="AN141" s="90">
        <v>137529619</v>
      </c>
      <c r="AO141" s="89">
        <v>129151886</v>
      </c>
      <c r="AP141" s="78">
        <v>77044398</v>
      </c>
      <c r="AQ141" s="78">
        <v>342494434</v>
      </c>
      <c r="AR141" s="101">
        <v>612244870</v>
      </c>
      <c r="AS141" s="61"/>
      <c r="AT141" s="61"/>
      <c r="AU141" s="61"/>
      <c r="AV141" s="61">
        <f>SUM(AJ141:AU141)</f>
        <v>3277642341</v>
      </c>
      <c r="AW141" s="90">
        <v>1755588978</v>
      </c>
      <c r="AX141" s="89">
        <v>67529361</v>
      </c>
      <c r="AY141" s="89">
        <v>26237813</v>
      </c>
      <c r="AZ141" s="89">
        <v>129820982</v>
      </c>
      <c r="BA141" s="90">
        <v>137529619</v>
      </c>
      <c r="BB141" s="89">
        <v>100052839</v>
      </c>
      <c r="BC141" s="78">
        <v>106143445</v>
      </c>
      <c r="BD141" s="78">
        <v>342494434</v>
      </c>
      <c r="BE141" s="78">
        <v>612244870</v>
      </c>
      <c r="BF141" s="61"/>
      <c r="BG141" s="61"/>
      <c r="BH141" s="61"/>
      <c r="BI141" s="62">
        <f>SUM(AW141:BH141)</f>
        <v>3277642341</v>
      </c>
      <c r="BJ141" s="63">
        <f>+I141-V141</f>
        <v>200364824.96000004</v>
      </c>
      <c r="BK141" s="63">
        <f>+V141-AI141</f>
        <v>45449794</v>
      </c>
      <c r="BL141" s="63">
        <f>+AI141-AV141</f>
        <v>1843820442.04</v>
      </c>
      <c r="BM141" s="63">
        <f>+AV141-BI141</f>
        <v>0</v>
      </c>
    </row>
    <row r="142" spans="1:65" s="64" customFormat="1" ht="30" hidden="1" x14ac:dyDescent="0.2">
      <c r="A142" s="65"/>
      <c r="B142" s="66">
        <v>17</v>
      </c>
      <c r="C142" s="67"/>
      <c r="D142" s="67"/>
      <c r="E142" s="67"/>
      <c r="F142" s="67"/>
      <c r="G142" s="67"/>
      <c r="H142" s="69" t="s">
        <v>134</v>
      </c>
      <c r="I142" s="70">
        <f>SUM(I143:I147)</f>
        <v>19667616971.18</v>
      </c>
      <c r="J142" s="70">
        <f t="shared" ref="J142:BH142" si="72">SUM(J143:J147)</f>
        <v>0</v>
      </c>
      <c r="K142" s="70">
        <f t="shared" si="72"/>
        <v>0</v>
      </c>
      <c r="L142" s="70">
        <f t="shared" si="72"/>
        <v>3851000000</v>
      </c>
      <c r="M142" s="70">
        <f t="shared" si="72"/>
        <v>0</v>
      </c>
      <c r="N142" s="70">
        <f t="shared" si="72"/>
        <v>0</v>
      </c>
      <c r="O142" s="70">
        <f t="shared" si="72"/>
        <v>1204800000</v>
      </c>
      <c r="P142" s="70">
        <f t="shared" si="72"/>
        <v>0</v>
      </c>
      <c r="Q142" s="70">
        <f t="shared" si="72"/>
        <v>0</v>
      </c>
      <c r="R142" s="70">
        <f t="shared" si="72"/>
        <v>172861692</v>
      </c>
      <c r="S142" s="70">
        <f t="shared" si="72"/>
        <v>0</v>
      </c>
      <c r="T142" s="70">
        <f t="shared" si="72"/>
        <v>0</v>
      </c>
      <c r="U142" s="70">
        <f t="shared" si="72"/>
        <v>0</v>
      </c>
      <c r="V142" s="70">
        <f t="shared" si="72"/>
        <v>5228661692</v>
      </c>
      <c r="W142" s="70">
        <f t="shared" si="72"/>
        <v>0</v>
      </c>
      <c r="X142" s="70">
        <f t="shared" si="72"/>
        <v>0</v>
      </c>
      <c r="Y142" s="70">
        <f t="shared" si="72"/>
        <v>0</v>
      </c>
      <c r="Z142" s="70">
        <f t="shared" si="72"/>
        <v>3851000000</v>
      </c>
      <c r="AA142" s="70">
        <f t="shared" si="72"/>
        <v>0</v>
      </c>
      <c r="AB142" s="70">
        <f t="shared" si="72"/>
        <v>0</v>
      </c>
      <c r="AC142" s="70">
        <f t="shared" si="72"/>
        <v>1204800000</v>
      </c>
      <c r="AD142" s="70">
        <f t="shared" si="72"/>
        <v>0</v>
      </c>
      <c r="AE142" s="70">
        <f t="shared" si="72"/>
        <v>0</v>
      </c>
      <c r="AF142" s="70">
        <f t="shared" si="72"/>
        <v>0</v>
      </c>
      <c r="AG142" s="70">
        <f t="shared" si="72"/>
        <v>0</v>
      </c>
      <c r="AH142" s="70">
        <f t="shared" si="72"/>
        <v>0</v>
      </c>
      <c r="AI142" s="70">
        <f t="shared" si="72"/>
        <v>5055800000</v>
      </c>
      <c r="AJ142" s="70">
        <f t="shared" si="72"/>
        <v>0</v>
      </c>
      <c r="AK142" s="70">
        <f t="shared" si="72"/>
        <v>0</v>
      </c>
      <c r="AL142" s="70">
        <f t="shared" si="72"/>
        <v>0</v>
      </c>
      <c r="AM142" s="70">
        <f t="shared" si="72"/>
        <v>0</v>
      </c>
      <c r="AN142" s="70">
        <f t="shared" si="72"/>
        <v>783719925</v>
      </c>
      <c r="AO142" s="70">
        <f t="shared" si="72"/>
        <v>0</v>
      </c>
      <c r="AP142" s="70">
        <f t="shared" si="72"/>
        <v>629289985</v>
      </c>
      <c r="AQ142" s="70">
        <f t="shared" si="72"/>
        <v>0</v>
      </c>
      <c r="AR142" s="70">
        <f t="shared" si="72"/>
        <v>453589985</v>
      </c>
      <c r="AS142" s="70">
        <f t="shared" si="72"/>
        <v>0</v>
      </c>
      <c r="AT142" s="70">
        <f t="shared" si="72"/>
        <v>0</v>
      </c>
      <c r="AU142" s="70">
        <f t="shared" si="72"/>
        <v>0</v>
      </c>
      <c r="AV142" s="70">
        <f t="shared" si="72"/>
        <v>1866599895</v>
      </c>
      <c r="AW142" s="70">
        <f t="shared" si="72"/>
        <v>0</v>
      </c>
      <c r="AX142" s="70">
        <f t="shared" si="72"/>
        <v>0</v>
      </c>
      <c r="AY142" s="70">
        <f t="shared" si="72"/>
        <v>0</v>
      </c>
      <c r="AZ142" s="70">
        <f t="shared" si="72"/>
        <v>0</v>
      </c>
      <c r="BA142" s="70">
        <f t="shared" si="72"/>
        <v>0</v>
      </c>
      <c r="BB142" s="70">
        <f t="shared" si="72"/>
        <v>783719925</v>
      </c>
      <c r="BC142" s="70">
        <f t="shared" si="72"/>
        <v>602400000</v>
      </c>
      <c r="BD142" s="70">
        <f t="shared" si="72"/>
        <v>26889985</v>
      </c>
      <c r="BE142" s="70">
        <f t="shared" si="72"/>
        <v>453589985</v>
      </c>
      <c r="BF142" s="70">
        <f t="shared" si="72"/>
        <v>0</v>
      </c>
      <c r="BG142" s="70">
        <f t="shared" si="72"/>
        <v>0</v>
      </c>
      <c r="BH142" s="70">
        <f t="shared" si="72"/>
        <v>0</v>
      </c>
      <c r="BI142" s="71">
        <f>SUM(BI143:BI147)</f>
        <v>1866599895</v>
      </c>
      <c r="BJ142" s="73">
        <f>SUM(BJ143:BJ147)</f>
        <v>4082285029.1800003</v>
      </c>
      <c r="BK142" s="73">
        <f t="shared" ref="BK142:BM142" si="73">SUM(BK143:BK147)</f>
        <v>172861692</v>
      </c>
      <c r="BL142" s="73">
        <f t="shared" si="73"/>
        <v>3189200105</v>
      </c>
      <c r="BM142" s="73">
        <f t="shared" si="73"/>
        <v>0</v>
      </c>
    </row>
    <row r="143" spans="1:65" s="64" customFormat="1" hidden="1" x14ac:dyDescent="0.2">
      <c r="A143" s="74"/>
      <c r="B143" s="66"/>
      <c r="C143" s="67"/>
      <c r="D143" s="67"/>
      <c r="E143" s="67"/>
      <c r="F143" s="67"/>
      <c r="G143" s="67"/>
      <c r="H143" s="68" t="s">
        <v>193</v>
      </c>
      <c r="I143" s="78">
        <v>5352497796.1800003</v>
      </c>
      <c r="J143" s="80"/>
      <c r="K143" s="80"/>
      <c r="L143" s="80"/>
      <c r="M143" s="80"/>
      <c r="N143" s="80"/>
      <c r="O143" s="89">
        <v>1204800000</v>
      </c>
      <c r="P143" s="78">
        <v>0</v>
      </c>
      <c r="Q143" s="78">
        <v>0</v>
      </c>
      <c r="R143" s="101">
        <v>172861692</v>
      </c>
      <c r="S143" s="80"/>
      <c r="T143" s="80"/>
      <c r="U143" s="80"/>
      <c r="V143" s="61">
        <f t="shared" ref="V143:V147" si="74">SUM(J143:U143)</f>
        <v>1377661692</v>
      </c>
      <c r="W143" s="80"/>
      <c r="X143" s="80"/>
      <c r="Y143" s="80"/>
      <c r="Z143" s="80"/>
      <c r="AA143" s="80"/>
      <c r="AB143" s="89">
        <v>0</v>
      </c>
      <c r="AC143" s="78">
        <v>1204800000</v>
      </c>
      <c r="AD143" s="78">
        <v>0</v>
      </c>
      <c r="AE143" s="101">
        <v>0</v>
      </c>
      <c r="AF143" s="80"/>
      <c r="AG143" s="80"/>
      <c r="AH143" s="80"/>
      <c r="AI143" s="61">
        <f t="shared" ref="AI143:AI147" si="75">SUM(W143:AH143)</f>
        <v>1204800000</v>
      </c>
      <c r="AJ143" s="80"/>
      <c r="AK143" s="80"/>
      <c r="AL143" s="80"/>
      <c r="AM143" s="80"/>
      <c r="AN143" s="80"/>
      <c r="AO143" s="89">
        <v>0</v>
      </c>
      <c r="AP143" s="78">
        <v>602400000</v>
      </c>
      <c r="AQ143" s="78">
        <v>0</v>
      </c>
      <c r="AR143" s="101">
        <v>426700000</v>
      </c>
      <c r="AS143" s="80"/>
      <c r="AT143" s="80"/>
      <c r="AU143" s="80"/>
      <c r="AV143" s="61">
        <f t="shared" ref="AV143:AV147" si="76">SUM(AJ143:AU143)</f>
        <v>1029100000</v>
      </c>
      <c r="AW143" s="80"/>
      <c r="AX143" s="80"/>
      <c r="AY143" s="80"/>
      <c r="AZ143" s="80"/>
      <c r="BA143" s="80"/>
      <c r="BB143" s="89">
        <v>0</v>
      </c>
      <c r="BC143" s="78">
        <v>602400000</v>
      </c>
      <c r="BD143" s="78">
        <v>0</v>
      </c>
      <c r="BE143" s="78">
        <v>426700000</v>
      </c>
      <c r="BF143" s="80"/>
      <c r="BG143" s="80"/>
      <c r="BH143" s="80"/>
      <c r="BI143" s="62">
        <f t="shared" ref="BI143:BI147" si="77">SUM(AW143:BH143)</f>
        <v>1029100000</v>
      </c>
      <c r="BJ143" s="63">
        <f t="shared" ref="BJ143" si="78">+I143-V143</f>
        <v>3974836104.1800003</v>
      </c>
      <c r="BK143" s="63">
        <f t="shared" ref="BK143" si="79">+V143-AI143</f>
        <v>172861692</v>
      </c>
      <c r="BL143" s="63">
        <f t="shared" ref="BL143" si="80">+AI143-AV143</f>
        <v>175700000</v>
      </c>
      <c r="BM143" s="63">
        <f t="shared" ref="BM143" si="81">+AV143-BI143</f>
        <v>0</v>
      </c>
    </row>
    <row r="144" spans="1:65" s="64" customFormat="1" hidden="1" x14ac:dyDescent="0.2">
      <c r="A144" s="74"/>
      <c r="B144" s="66"/>
      <c r="C144" s="67"/>
      <c r="D144" s="67"/>
      <c r="E144" s="67"/>
      <c r="F144" s="67"/>
      <c r="G144" s="67"/>
      <c r="H144" s="68" t="s">
        <v>202</v>
      </c>
      <c r="I144" s="78">
        <v>3880570656</v>
      </c>
      <c r="J144" s="80"/>
      <c r="K144" s="80"/>
      <c r="L144" s="80"/>
      <c r="M144" s="80"/>
      <c r="N144" s="80"/>
      <c r="O144" s="89"/>
      <c r="P144" s="78"/>
      <c r="Q144" s="78">
        <v>0</v>
      </c>
      <c r="R144" s="101">
        <v>0</v>
      </c>
      <c r="S144" s="80"/>
      <c r="T144" s="80"/>
      <c r="U144" s="80"/>
      <c r="V144" s="61">
        <f t="shared" si="74"/>
        <v>0</v>
      </c>
      <c r="W144" s="80"/>
      <c r="X144" s="80"/>
      <c r="Y144" s="80"/>
      <c r="Z144" s="80"/>
      <c r="AA144" s="80"/>
      <c r="AB144" s="89"/>
      <c r="AC144" s="78"/>
      <c r="AD144" s="78">
        <v>0</v>
      </c>
      <c r="AE144" s="101">
        <v>0</v>
      </c>
      <c r="AF144" s="80"/>
      <c r="AG144" s="80"/>
      <c r="AH144" s="80"/>
      <c r="AI144" s="61">
        <f t="shared" si="75"/>
        <v>0</v>
      </c>
      <c r="AJ144" s="80"/>
      <c r="AK144" s="80"/>
      <c r="AL144" s="80"/>
      <c r="AM144" s="80"/>
      <c r="AN144" s="80"/>
      <c r="AO144" s="89"/>
      <c r="AP144" s="78"/>
      <c r="AQ144" s="78">
        <v>0</v>
      </c>
      <c r="AR144" s="101">
        <v>0</v>
      </c>
      <c r="AS144" s="80"/>
      <c r="AT144" s="80"/>
      <c r="AU144" s="80"/>
      <c r="AV144" s="61">
        <f t="shared" si="76"/>
        <v>0</v>
      </c>
      <c r="AW144" s="80"/>
      <c r="AX144" s="80"/>
      <c r="AY144" s="80"/>
      <c r="AZ144" s="80"/>
      <c r="BA144" s="80"/>
      <c r="BB144" s="89"/>
      <c r="BC144" s="78"/>
      <c r="BD144" s="78">
        <v>0</v>
      </c>
      <c r="BE144" s="78">
        <v>0</v>
      </c>
      <c r="BF144" s="80"/>
      <c r="BG144" s="80"/>
      <c r="BH144" s="80"/>
      <c r="BI144" s="62">
        <f t="shared" si="77"/>
        <v>0</v>
      </c>
      <c r="BJ144" s="63"/>
      <c r="BK144" s="63"/>
      <c r="BL144" s="63"/>
      <c r="BM144" s="63"/>
    </row>
    <row r="145" spans="1:65" s="64" customFormat="1" hidden="1" x14ac:dyDescent="0.2">
      <c r="A145" s="74"/>
      <c r="B145" s="66"/>
      <c r="C145" s="67"/>
      <c r="D145" s="67"/>
      <c r="E145" s="67"/>
      <c r="F145" s="67"/>
      <c r="G145" s="67"/>
      <c r="H145" s="68" t="s">
        <v>203</v>
      </c>
      <c r="I145" s="78">
        <v>3757883648</v>
      </c>
      <c r="J145" s="80"/>
      <c r="K145" s="80"/>
      <c r="L145" s="80"/>
      <c r="M145" s="80"/>
      <c r="N145" s="80"/>
      <c r="O145" s="89"/>
      <c r="P145" s="78"/>
      <c r="Q145" s="78">
        <v>0</v>
      </c>
      <c r="R145" s="101">
        <v>0</v>
      </c>
      <c r="S145" s="80"/>
      <c r="T145" s="80"/>
      <c r="U145" s="80"/>
      <c r="V145" s="61">
        <f t="shared" si="74"/>
        <v>0</v>
      </c>
      <c r="W145" s="80"/>
      <c r="X145" s="80"/>
      <c r="Y145" s="80"/>
      <c r="Z145" s="80"/>
      <c r="AA145" s="80"/>
      <c r="AB145" s="89"/>
      <c r="AC145" s="78"/>
      <c r="AD145" s="78">
        <v>0</v>
      </c>
      <c r="AE145" s="101">
        <v>0</v>
      </c>
      <c r="AF145" s="80"/>
      <c r="AG145" s="80"/>
      <c r="AH145" s="80"/>
      <c r="AI145" s="61">
        <f t="shared" si="75"/>
        <v>0</v>
      </c>
      <c r="AJ145" s="80"/>
      <c r="AK145" s="80"/>
      <c r="AL145" s="80"/>
      <c r="AM145" s="80"/>
      <c r="AN145" s="80"/>
      <c r="AO145" s="89"/>
      <c r="AP145" s="78"/>
      <c r="AQ145" s="78">
        <v>0</v>
      </c>
      <c r="AR145" s="101">
        <v>0</v>
      </c>
      <c r="AS145" s="80"/>
      <c r="AT145" s="80"/>
      <c r="AU145" s="80"/>
      <c r="AV145" s="61">
        <f t="shared" si="76"/>
        <v>0</v>
      </c>
      <c r="AW145" s="80"/>
      <c r="AX145" s="80"/>
      <c r="AY145" s="80"/>
      <c r="AZ145" s="80"/>
      <c r="BA145" s="80"/>
      <c r="BB145" s="89"/>
      <c r="BC145" s="78"/>
      <c r="BD145" s="78">
        <v>0</v>
      </c>
      <c r="BE145" s="78">
        <v>0</v>
      </c>
      <c r="BF145" s="80"/>
      <c r="BG145" s="80"/>
      <c r="BH145" s="80"/>
      <c r="BI145" s="62">
        <f t="shared" si="77"/>
        <v>0</v>
      </c>
      <c r="BJ145" s="63"/>
      <c r="BK145" s="63"/>
      <c r="BL145" s="63"/>
      <c r="BM145" s="63"/>
    </row>
    <row r="146" spans="1:65" s="64" customFormat="1" ht="15" hidden="1" x14ac:dyDescent="0.2">
      <c r="A146" s="65"/>
      <c r="B146" s="66"/>
      <c r="C146" s="67"/>
      <c r="D146" s="67"/>
      <c r="E146" s="67"/>
      <c r="F146" s="67"/>
      <c r="G146" s="67"/>
      <c r="H146" s="68" t="s">
        <v>133</v>
      </c>
      <c r="I146" s="78">
        <v>3958448925</v>
      </c>
      <c r="J146" s="61">
        <v>0</v>
      </c>
      <c r="K146" s="61">
        <v>0</v>
      </c>
      <c r="L146" s="89">
        <v>3851000000</v>
      </c>
      <c r="M146" s="89">
        <v>0</v>
      </c>
      <c r="N146" s="61">
        <v>0</v>
      </c>
      <c r="O146" s="89">
        <v>0</v>
      </c>
      <c r="P146" s="78">
        <v>0</v>
      </c>
      <c r="Q146" s="78">
        <v>0</v>
      </c>
      <c r="R146" s="101">
        <v>0</v>
      </c>
      <c r="S146" s="61"/>
      <c r="T146" s="61"/>
      <c r="U146" s="61"/>
      <c r="V146" s="61">
        <f t="shared" si="74"/>
        <v>3851000000</v>
      </c>
      <c r="W146" s="61">
        <v>0</v>
      </c>
      <c r="X146" s="61">
        <v>0</v>
      </c>
      <c r="Y146" s="61">
        <v>0</v>
      </c>
      <c r="Z146" s="89">
        <v>3851000000</v>
      </c>
      <c r="AA146" s="61">
        <v>0</v>
      </c>
      <c r="AB146" s="89">
        <v>0</v>
      </c>
      <c r="AC146" s="78">
        <v>0</v>
      </c>
      <c r="AD146" s="78">
        <v>0</v>
      </c>
      <c r="AE146" s="101">
        <v>0</v>
      </c>
      <c r="AF146" s="61"/>
      <c r="AG146" s="61"/>
      <c r="AH146" s="61"/>
      <c r="AI146" s="61">
        <f t="shared" si="75"/>
        <v>3851000000</v>
      </c>
      <c r="AJ146" s="61">
        <v>0</v>
      </c>
      <c r="AK146" s="61">
        <v>0</v>
      </c>
      <c r="AL146" s="61">
        <v>0</v>
      </c>
      <c r="AM146" s="89">
        <v>0</v>
      </c>
      <c r="AN146" s="90">
        <v>783719925</v>
      </c>
      <c r="AO146" s="89">
        <v>0</v>
      </c>
      <c r="AP146" s="78">
        <v>26889985</v>
      </c>
      <c r="AQ146" s="78">
        <v>0</v>
      </c>
      <c r="AR146" s="101">
        <v>26889985</v>
      </c>
      <c r="AS146" s="61"/>
      <c r="AT146" s="61"/>
      <c r="AU146" s="61"/>
      <c r="AV146" s="61">
        <f t="shared" si="76"/>
        <v>837499895</v>
      </c>
      <c r="AW146" s="61">
        <v>0</v>
      </c>
      <c r="AX146" s="61">
        <v>0</v>
      </c>
      <c r="AY146" s="61">
        <v>0</v>
      </c>
      <c r="AZ146" s="89">
        <v>0</v>
      </c>
      <c r="BA146" s="61">
        <v>0</v>
      </c>
      <c r="BB146" s="89">
        <v>783719925</v>
      </c>
      <c r="BC146" s="78">
        <v>0</v>
      </c>
      <c r="BD146" s="78">
        <v>26889985</v>
      </c>
      <c r="BE146" s="78">
        <v>26889985</v>
      </c>
      <c r="BF146" s="61"/>
      <c r="BG146" s="61"/>
      <c r="BH146" s="61"/>
      <c r="BI146" s="62">
        <f t="shared" si="77"/>
        <v>837499895</v>
      </c>
      <c r="BJ146" s="63">
        <f t="shared" ref="BJ146" si="82">+I146-V146</f>
        <v>107448925</v>
      </c>
      <c r="BK146" s="63">
        <f t="shared" ref="BK146" si="83">+V146-AI146</f>
        <v>0</v>
      </c>
      <c r="BL146" s="63">
        <f t="shared" ref="BL146" si="84">+AI146-AV146</f>
        <v>3013500105</v>
      </c>
      <c r="BM146" s="63">
        <f t="shared" ref="BM146" si="85">+AV146-BI146</f>
        <v>0</v>
      </c>
    </row>
    <row r="147" spans="1:65" s="64" customFormat="1" ht="15" hidden="1" x14ac:dyDescent="0.2">
      <c r="A147" s="65"/>
      <c r="B147" s="66"/>
      <c r="C147" s="67"/>
      <c r="D147" s="67"/>
      <c r="E147" s="67"/>
      <c r="F147" s="67"/>
      <c r="G147" s="67"/>
      <c r="H147" s="68" t="s">
        <v>204</v>
      </c>
      <c r="I147" s="78">
        <v>2718215946</v>
      </c>
      <c r="J147" s="61"/>
      <c r="K147" s="61"/>
      <c r="L147" s="89"/>
      <c r="M147" s="89"/>
      <c r="N147" s="61"/>
      <c r="O147" s="89"/>
      <c r="P147" s="78"/>
      <c r="Q147" s="78">
        <v>0</v>
      </c>
      <c r="R147" s="101">
        <v>0</v>
      </c>
      <c r="S147" s="61"/>
      <c r="T147" s="61"/>
      <c r="U147" s="61"/>
      <c r="V147" s="61">
        <f t="shared" si="74"/>
        <v>0</v>
      </c>
      <c r="W147" s="61"/>
      <c r="X147" s="61"/>
      <c r="Y147" s="61"/>
      <c r="Z147" s="89"/>
      <c r="AA147" s="61"/>
      <c r="AB147" s="89"/>
      <c r="AC147" s="78"/>
      <c r="AD147" s="78">
        <v>0</v>
      </c>
      <c r="AE147" s="101">
        <v>0</v>
      </c>
      <c r="AF147" s="61"/>
      <c r="AG147" s="61"/>
      <c r="AH147" s="61"/>
      <c r="AI147" s="61">
        <f t="shared" si="75"/>
        <v>0</v>
      </c>
      <c r="AJ147" s="61"/>
      <c r="AK147" s="61"/>
      <c r="AL147" s="61"/>
      <c r="AM147" s="89"/>
      <c r="AN147" s="90"/>
      <c r="AO147" s="89"/>
      <c r="AP147" s="78"/>
      <c r="AQ147" s="78">
        <v>0</v>
      </c>
      <c r="AR147" s="101">
        <v>0</v>
      </c>
      <c r="AS147" s="61"/>
      <c r="AT147" s="61"/>
      <c r="AU147" s="61"/>
      <c r="AV147" s="61">
        <f t="shared" si="76"/>
        <v>0</v>
      </c>
      <c r="AW147" s="61"/>
      <c r="AX147" s="61"/>
      <c r="AY147" s="61"/>
      <c r="AZ147" s="89"/>
      <c r="BA147" s="61"/>
      <c r="BB147" s="89"/>
      <c r="BC147" s="78"/>
      <c r="BD147" s="78">
        <v>0</v>
      </c>
      <c r="BE147" s="78">
        <v>0</v>
      </c>
      <c r="BF147" s="61"/>
      <c r="BG147" s="61"/>
      <c r="BH147" s="61"/>
      <c r="BI147" s="62">
        <f t="shared" si="77"/>
        <v>0</v>
      </c>
      <c r="BJ147" s="63"/>
      <c r="BK147" s="63"/>
      <c r="BL147" s="63"/>
      <c r="BM147" s="63"/>
    </row>
    <row r="148" spans="1:65" ht="15" x14ac:dyDescent="0.2">
      <c r="A148" s="54"/>
      <c r="B148" s="28"/>
      <c r="C148" s="84"/>
      <c r="D148" s="84"/>
      <c r="E148" s="84"/>
      <c r="F148" s="84"/>
      <c r="G148" s="84"/>
      <c r="H148" s="29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49"/>
      <c r="BJ148" s="37"/>
      <c r="BK148" s="37"/>
      <c r="BL148" s="37"/>
      <c r="BM148" s="37"/>
    </row>
    <row r="149" spans="1:65" ht="15" x14ac:dyDescent="0.2">
      <c r="A149" s="54" t="s">
        <v>135</v>
      </c>
      <c r="B149" s="28"/>
      <c r="C149" s="84"/>
      <c r="D149" s="84"/>
      <c r="E149" s="84"/>
      <c r="F149" s="84"/>
      <c r="G149" s="84"/>
      <c r="H149" s="27" t="s">
        <v>136</v>
      </c>
      <c r="I149" s="18">
        <f>SUM(I150:I226)</f>
        <v>47100000000</v>
      </c>
      <c r="J149" s="18">
        <f t="shared" ref="J149:BH149" si="86">SUM(J150:J226)</f>
        <v>10825167110</v>
      </c>
      <c r="K149" s="18">
        <f t="shared" si="86"/>
        <v>2473314640</v>
      </c>
      <c r="L149" s="18">
        <f t="shared" si="86"/>
        <v>46344640</v>
      </c>
      <c r="M149" s="18">
        <f t="shared" si="86"/>
        <v>38963920</v>
      </c>
      <c r="N149" s="18">
        <f t="shared" si="86"/>
        <v>1524399655</v>
      </c>
      <c r="O149" s="18">
        <f t="shared" si="86"/>
        <v>1942850412</v>
      </c>
      <c r="P149" s="18">
        <f t="shared" si="86"/>
        <v>2202337618</v>
      </c>
      <c r="Q149" s="18">
        <f t="shared" si="86"/>
        <v>977453785</v>
      </c>
      <c r="R149" s="18">
        <f t="shared" si="86"/>
        <v>2069738945</v>
      </c>
      <c r="S149" s="18">
        <f t="shared" si="86"/>
        <v>0</v>
      </c>
      <c r="T149" s="18">
        <f t="shared" si="86"/>
        <v>0</v>
      </c>
      <c r="U149" s="18">
        <f t="shared" si="86"/>
        <v>0</v>
      </c>
      <c r="V149" s="18">
        <f t="shared" si="86"/>
        <v>22100570725</v>
      </c>
      <c r="W149" s="18">
        <f t="shared" si="86"/>
        <v>3139853525</v>
      </c>
      <c r="X149" s="18">
        <f t="shared" si="86"/>
        <v>2322674448</v>
      </c>
      <c r="Y149" s="18">
        <f t="shared" si="86"/>
        <v>2467460537</v>
      </c>
      <c r="Z149" s="18">
        <f t="shared" si="86"/>
        <v>680733823</v>
      </c>
      <c r="AA149" s="18">
        <f t="shared" si="86"/>
        <v>270175359</v>
      </c>
      <c r="AB149" s="18">
        <f t="shared" si="86"/>
        <v>810014859</v>
      </c>
      <c r="AC149" s="18">
        <f t="shared" si="86"/>
        <v>2350729191</v>
      </c>
      <c r="AD149" s="18">
        <f t="shared" si="86"/>
        <v>3022294588</v>
      </c>
      <c r="AE149" s="18">
        <f t="shared" si="86"/>
        <v>2897939970</v>
      </c>
      <c r="AF149" s="18">
        <f t="shared" si="86"/>
        <v>0</v>
      </c>
      <c r="AG149" s="18">
        <f t="shared" si="86"/>
        <v>0</v>
      </c>
      <c r="AH149" s="18">
        <f t="shared" si="86"/>
        <v>0</v>
      </c>
      <c r="AI149" s="18">
        <f t="shared" si="86"/>
        <v>17961876300</v>
      </c>
      <c r="AJ149" s="18">
        <f t="shared" si="86"/>
        <v>0</v>
      </c>
      <c r="AK149" s="18">
        <f t="shared" si="86"/>
        <v>16177594</v>
      </c>
      <c r="AL149" s="18">
        <f t="shared" si="86"/>
        <v>1448877636</v>
      </c>
      <c r="AM149" s="18">
        <f t="shared" si="86"/>
        <v>445854653</v>
      </c>
      <c r="AN149" s="18">
        <f t="shared" si="86"/>
        <v>1774953923</v>
      </c>
      <c r="AO149" s="18">
        <f t="shared" si="86"/>
        <v>1127094617</v>
      </c>
      <c r="AP149" s="18">
        <f t="shared" si="86"/>
        <v>1642313831</v>
      </c>
      <c r="AQ149" s="18">
        <f t="shared" si="86"/>
        <v>964044736.88</v>
      </c>
      <c r="AR149" s="18">
        <f t="shared" si="86"/>
        <v>1880529366</v>
      </c>
      <c r="AS149" s="18">
        <f t="shared" si="86"/>
        <v>0</v>
      </c>
      <c r="AT149" s="18">
        <f t="shared" si="86"/>
        <v>0</v>
      </c>
      <c r="AU149" s="18">
        <f t="shared" si="86"/>
        <v>0</v>
      </c>
      <c r="AV149" s="18">
        <f t="shared" si="86"/>
        <v>9299846356.8800011</v>
      </c>
      <c r="AW149" s="18">
        <f t="shared" si="86"/>
        <v>0</v>
      </c>
      <c r="AX149" s="18">
        <f t="shared" si="86"/>
        <v>16177594</v>
      </c>
      <c r="AY149" s="18">
        <f t="shared" si="86"/>
        <v>409843056</v>
      </c>
      <c r="AZ149" s="18">
        <f t="shared" si="86"/>
        <v>1467821233</v>
      </c>
      <c r="BA149" s="18">
        <f t="shared" si="86"/>
        <v>1791413933</v>
      </c>
      <c r="BB149" s="18">
        <f t="shared" si="86"/>
        <v>936169676</v>
      </c>
      <c r="BC149" s="18">
        <f t="shared" si="86"/>
        <v>1583252123</v>
      </c>
      <c r="BD149" s="18">
        <f t="shared" si="86"/>
        <v>1031439644.88</v>
      </c>
      <c r="BE149" s="18">
        <f t="shared" si="86"/>
        <v>1846584440</v>
      </c>
      <c r="BF149" s="18">
        <f t="shared" si="86"/>
        <v>0</v>
      </c>
      <c r="BG149" s="18">
        <f t="shared" si="86"/>
        <v>0</v>
      </c>
      <c r="BH149" s="18">
        <f t="shared" si="86"/>
        <v>0</v>
      </c>
      <c r="BI149" s="51">
        <f>SUM(BI150:BI226)</f>
        <v>9082701699.8800011</v>
      </c>
      <c r="BJ149" s="39">
        <f>SUM(BJ150:BJ226)</f>
        <v>24999429275</v>
      </c>
      <c r="BK149" s="39">
        <f t="shared" ref="BK149:BM149" si="87">SUM(BK150:BK226)</f>
        <v>4138694425</v>
      </c>
      <c r="BL149" s="39">
        <f t="shared" si="87"/>
        <v>8662029943.1199989</v>
      </c>
      <c r="BM149" s="39">
        <f t="shared" si="87"/>
        <v>217144657</v>
      </c>
    </row>
    <row r="150" spans="1:65" s="64" customFormat="1" ht="28.5" hidden="1" x14ac:dyDescent="0.2">
      <c r="A150" s="74" t="s">
        <v>135</v>
      </c>
      <c r="B150" s="66"/>
      <c r="C150" s="67"/>
      <c r="D150" s="67"/>
      <c r="E150" s="67"/>
      <c r="F150" s="67"/>
      <c r="G150" s="67">
        <v>24</v>
      </c>
      <c r="H150" s="93" t="s">
        <v>194</v>
      </c>
      <c r="I150" s="101">
        <v>70000000</v>
      </c>
      <c r="J150" s="61"/>
      <c r="K150" s="61"/>
      <c r="L150" s="61"/>
      <c r="M150" s="61"/>
      <c r="N150" s="90"/>
      <c r="O150" s="89"/>
      <c r="P150" s="89">
        <v>50200000</v>
      </c>
      <c r="Q150" s="78">
        <v>0</v>
      </c>
      <c r="R150" s="101">
        <v>0</v>
      </c>
      <c r="S150" s="61"/>
      <c r="T150" s="61"/>
      <c r="U150" s="61"/>
      <c r="V150" s="61">
        <f t="shared" ref="V150" si="88">SUM(J150:U150)</f>
        <v>50200000</v>
      </c>
      <c r="W150" s="61"/>
      <c r="X150" s="61"/>
      <c r="Y150" s="61"/>
      <c r="Z150" s="61"/>
      <c r="AA150" s="90"/>
      <c r="AB150" s="89"/>
      <c r="AC150" s="89">
        <v>6275000</v>
      </c>
      <c r="AD150" s="78">
        <v>1619953</v>
      </c>
      <c r="AE150" s="101">
        <v>24547800</v>
      </c>
      <c r="AF150" s="61"/>
      <c r="AG150" s="61"/>
      <c r="AH150" s="61"/>
      <c r="AI150" s="61">
        <f t="shared" ref="AI150" si="89">SUM(W150:AH150)</f>
        <v>32442753</v>
      </c>
      <c r="AJ150" s="61"/>
      <c r="AK150" s="61"/>
      <c r="AL150" s="61"/>
      <c r="AM150" s="61"/>
      <c r="AN150" s="90"/>
      <c r="AO150" s="89"/>
      <c r="AP150" s="89">
        <v>0</v>
      </c>
      <c r="AQ150" s="78">
        <v>2874953</v>
      </c>
      <c r="AR150" s="101">
        <v>702800</v>
      </c>
      <c r="AS150" s="61"/>
      <c r="AT150" s="61"/>
      <c r="AU150" s="61"/>
      <c r="AV150" s="61">
        <f t="shared" ref="AV150" si="90">SUM(AJ150:AU150)</f>
        <v>3577753</v>
      </c>
      <c r="AW150" s="61"/>
      <c r="AX150" s="61"/>
      <c r="AY150" s="61"/>
      <c r="AZ150" s="61"/>
      <c r="BA150" s="90"/>
      <c r="BB150" s="89"/>
      <c r="BC150" s="89">
        <v>0</v>
      </c>
      <c r="BD150" s="78">
        <v>2874953</v>
      </c>
      <c r="BE150" s="78">
        <v>702800</v>
      </c>
      <c r="BF150" s="61"/>
      <c r="BG150" s="61"/>
      <c r="BH150" s="61"/>
      <c r="BI150" s="62">
        <f t="shared" ref="BI150" si="91">SUM(AW150:BH150)</f>
        <v>3577753</v>
      </c>
      <c r="BJ150" s="63">
        <f t="shared" ref="BJ150" si="92">+I150-V150</f>
        <v>19800000</v>
      </c>
      <c r="BK150" s="63">
        <f t="shared" ref="BK150" si="93">+V150-AI150</f>
        <v>17757247</v>
      </c>
      <c r="BL150" s="63">
        <f t="shared" ref="BL150" si="94">+AI150-AV150</f>
        <v>28865000</v>
      </c>
      <c r="BM150" s="63">
        <f t="shared" ref="BM150" si="95">+AV150-BI150</f>
        <v>0</v>
      </c>
    </row>
    <row r="151" spans="1:65" s="64" customFormat="1" ht="28.5" hidden="1" x14ac:dyDescent="0.2">
      <c r="A151" s="74" t="s">
        <v>135</v>
      </c>
      <c r="B151" s="66"/>
      <c r="C151" s="67"/>
      <c r="D151" s="67"/>
      <c r="E151" s="67"/>
      <c r="F151" s="67"/>
      <c r="G151" s="67">
        <v>49</v>
      </c>
      <c r="H151" s="89" t="s">
        <v>190</v>
      </c>
      <c r="I151" s="101">
        <v>3811965950</v>
      </c>
      <c r="J151" s="61"/>
      <c r="K151" s="61"/>
      <c r="L151" s="61"/>
      <c r="M151" s="61"/>
      <c r="N151" s="90">
        <v>1333639655</v>
      </c>
      <c r="O151" s="89">
        <v>58533200</v>
      </c>
      <c r="P151" s="89">
        <v>974799664</v>
      </c>
      <c r="Q151" s="78">
        <v>0</v>
      </c>
      <c r="R151" s="101">
        <v>0</v>
      </c>
      <c r="S151" s="61"/>
      <c r="T151" s="61"/>
      <c r="U151" s="61"/>
      <c r="V151" s="61">
        <f t="shared" ref="V151:V226" si="96">SUM(J151:U151)</f>
        <v>2366972519</v>
      </c>
      <c r="W151" s="61"/>
      <c r="X151" s="61"/>
      <c r="Y151" s="61"/>
      <c r="Z151" s="61"/>
      <c r="AA151" s="90">
        <v>102709200</v>
      </c>
      <c r="AB151" s="89">
        <v>0</v>
      </c>
      <c r="AC151" s="89">
        <v>37130982</v>
      </c>
      <c r="AD151" s="78">
        <v>1158556139</v>
      </c>
      <c r="AE151" s="101">
        <v>768028675</v>
      </c>
      <c r="AF151" s="61"/>
      <c r="AG151" s="61"/>
      <c r="AH151" s="61"/>
      <c r="AI151" s="61">
        <f t="shared" ref="AI151:AI226" si="97">SUM(W151:AH151)</f>
        <v>2066424996</v>
      </c>
      <c r="AJ151" s="61"/>
      <c r="AK151" s="61"/>
      <c r="AL151" s="61"/>
      <c r="AM151" s="61"/>
      <c r="AN151" s="90">
        <v>0</v>
      </c>
      <c r="AO151" s="89">
        <v>0</v>
      </c>
      <c r="AP151" s="89">
        <v>17252415</v>
      </c>
      <c r="AQ151" s="78">
        <v>2921007</v>
      </c>
      <c r="AR151" s="101">
        <v>315236458</v>
      </c>
      <c r="AS151" s="61"/>
      <c r="AT151" s="61"/>
      <c r="AU151" s="61"/>
      <c r="AV151" s="61">
        <f t="shared" ref="AV151:AV226" si="98">SUM(AJ151:AU151)</f>
        <v>335409880</v>
      </c>
      <c r="AW151" s="61"/>
      <c r="AX151" s="61"/>
      <c r="AY151" s="61"/>
      <c r="AZ151" s="61"/>
      <c r="BA151" s="90">
        <v>0</v>
      </c>
      <c r="BB151" s="89">
        <v>0</v>
      </c>
      <c r="BC151" s="89">
        <v>17252415</v>
      </c>
      <c r="BD151" s="78">
        <v>2921007</v>
      </c>
      <c r="BE151" s="78">
        <v>315236458</v>
      </c>
      <c r="BF151" s="61"/>
      <c r="BG151" s="61"/>
      <c r="BH151" s="61"/>
      <c r="BI151" s="62">
        <f t="shared" ref="BI151:BI226" si="99">SUM(AW151:BH151)</f>
        <v>335409880</v>
      </c>
      <c r="BJ151" s="63">
        <f t="shared" ref="BJ151" si="100">+I151-V151</f>
        <v>1444993431</v>
      </c>
      <c r="BK151" s="63">
        <f t="shared" ref="BK151" si="101">+V151-AI151</f>
        <v>300547523</v>
      </c>
      <c r="BL151" s="63">
        <f t="shared" ref="BL151" si="102">+AI151-AV151</f>
        <v>1731015116</v>
      </c>
      <c r="BM151" s="63">
        <f t="shared" ref="BM151" si="103">+AV151-BI151</f>
        <v>0</v>
      </c>
    </row>
    <row r="152" spans="1:65" s="64" customFormat="1" hidden="1" x14ac:dyDescent="0.2">
      <c r="A152" s="74" t="s">
        <v>135</v>
      </c>
      <c r="B152" s="66"/>
      <c r="C152" s="67"/>
      <c r="D152" s="67"/>
      <c r="E152" s="67"/>
      <c r="F152" s="67"/>
      <c r="G152" s="67">
        <v>0</v>
      </c>
      <c r="H152" s="68" t="s">
        <v>171</v>
      </c>
      <c r="I152" s="101">
        <v>14942026965</v>
      </c>
      <c r="J152" s="90">
        <v>0</v>
      </c>
      <c r="K152" s="89">
        <v>0</v>
      </c>
      <c r="L152" s="89">
        <v>0</v>
      </c>
      <c r="M152" s="89">
        <v>0</v>
      </c>
      <c r="N152" s="90">
        <v>0</v>
      </c>
      <c r="O152" s="89">
        <v>0</v>
      </c>
      <c r="P152" s="89">
        <v>0</v>
      </c>
      <c r="Q152" s="78">
        <v>0</v>
      </c>
      <c r="R152" s="101">
        <v>0</v>
      </c>
      <c r="S152" s="61"/>
      <c r="T152" s="61"/>
      <c r="U152" s="61"/>
      <c r="V152" s="61">
        <f t="shared" si="96"/>
        <v>0</v>
      </c>
      <c r="W152" s="90">
        <v>0</v>
      </c>
      <c r="X152" s="89">
        <v>0</v>
      </c>
      <c r="Y152" s="89">
        <v>0</v>
      </c>
      <c r="Z152" s="89">
        <v>0</v>
      </c>
      <c r="AA152" s="90">
        <v>0</v>
      </c>
      <c r="AB152" s="89">
        <v>0</v>
      </c>
      <c r="AC152" s="89">
        <v>0</v>
      </c>
      <c r="AD152" s="78">
        <v>0</v>
      </c>
      <c r="AE152" s="101">
        <v>0</v>
      </c>
      <c r="AF152" s="61"/>
      <c r="AG152" s="61"/>
      <c r="AH152" s="61"/>
      <c r="AI152" s="61">
        <f t="shared" si="97"/>
        <v>0</v>
      </c>
      <c r="AJ152" s="61">
        <v>0</v>
      </c>
      <c r="AK152" s="89">
        <v>0</v>
      </c>
      <c r="AL152" s="89">
        <v>0</v>
      </c>
      <c r="AM152" s="89">
        <v>0</v>
      </c>
      <c r="AN152" s="90">
        <v>0</v>
      </c>
      <c r="AO152" s="89">
        <v>0</v>
      </c>
      <c r="AP152" s="89">
        <v>0</v>
      </c>
      <c r="AQ152" s="78">
        <v>0</v>
      </c>
      <c r="AR152" s="101">
        <v>0</v>
      </c>
      <c r="AS152" s="61"/>
      <c r="AT152" s="61"/>
      <c r="AU152" s="61"/>
      <c r="AV152" s="61">
        <f t="shared" si="98"/>
        <v>0</v>
      </c>
      <c r="AW152" s="61">
        <v>0</v>
      </c>
      <c r="AX152" s="89">
        <v>0</v>
      </c>
      <c r="AY152" s="89">
        <v>0</v>
      </c>
      <c r="AZ152" s="89">
        <v>0</v>
      </c>
      <c r="BA152" s="90">
        <v>0</v>
      </c>
      <c r="BB152" s="89">
        <v>0</v>
      </c>
      <c r="BC152" s="89">
        <v>0</v>
      </c>
      <c r="BD152" s="78">
        <v>0</v>
      </c>
      <c r="BE152" s="78">
        <v>0</v>
      </c>
      <c r="BF152" s="61"/>
      <c r="BG152" s="61"/>
      <c r="BH152" s="61"/>
      <c r="BI152" s="62">
        <f t="shared" si="99"/>
        <v>0</v>
      </c>
      <c r="BJ152" s="63">
        <f t="shared" ref="BJ152:BJ226" si="104">+I152-V152</f>
        <v>14942026965</v>
      </c>
      <c r="BK152" s="63">
        <f t="shared" ref="BK152:BK226" si="105">+V152-AI152</f>
        <v>0</v>
      </c>
      <c r="BL152" s="63">
        <f t="shared" ref="BL152:BL226" si="106">+AI152-AV152</f>
        <v>0</v>
      </c>
      <c r="BM152" s="63">
        <f t="shared" ref="BM152:BM226" si="107">+AV152-BI152</f>
        <v>0</v>
      </c>
    </row>
    <row r="153" spans="1:65" s="64" customFormat="1" ht="28.5" hidden="1" x14ac:dyDescent="0.2">
      <c r="A153" s="74" t="s">
        <v>137</v>
      </c>
      <c r="B153" s="66"/>
      <c r="C153" s="67"/>
      <c r="D153" s="67"/>
      <c r="E153" s="67"/>
      <c r="F153" s="67"/>
      <c r="G153" s="67">
        <v>1</v>
      </c>
      <c r="H153" s="75" t="s">
        <v>172</v>
      </c>
      <c r="I153" s="101">
        <v>1503565814</v>
      </c>
      <c r="J153" s="90">
        <v>1503565814</v>
      </c>
      <c r="K153" s="89">
        <v>0</v>
      </c>
      <c r="L153" s="89">
        <v>0</v>
      </c>
      <c r="M153" s="89">
        <v>0</v>
      </c>
      <c r="N153" s="90">
        <v>0</v>
      </c>
      <c r="O153" s="89">
        <v>0</v>
      </c>
      <c r="P153" s="89">
        <v>0</v>
      </c>
      <c r="Q153" s="78">
        <v>0</v>
      </c>
      <c r="R153" s="101">
        <v>0</v>
      </c>
      <c r="S153" s="61"/>
      <c r="T153" s="61"/>
      <c r="U153" s="61"/>
      <c r="V153" s="61">
        <f t="shared" si="96"/>
        <v>1503565814</v>
      </c>
      <c r="W153" s="90">
        <v>0</v>
      </c>
      <c r="X153" s="89">
        <v>0</v>
      </c>
      <c r="Y153" s="89">
        <v>1382015062</v>
      </c>
      <c r="Z153" s="89">
        <v>7028000</v>
      </c>
      <c r="AA153" s="90">
        <v>0</v>
      </c>
      <c r="AB153" s="89">
        <v>0</v>
      </c>
      <c r="AC153" s="89">
        <v>0</v>
      </c>
      <c r="AD153" s="78">
        <v>0</v>
      </c>
      <c r="AE153" s="101">
        <v>1638498</v>
      </c>
      <c r="AF153" s="61"/>
      <c r="AG153" s="61"/>
      <c r="AH153" s="61"/>
      <c r="AI153" s="61">
        <f t="shared" si="97"/>
        <v>1390681560</v>
      </c>
      <c r="AJ153" s="61">
        <v>0</v>
      </c>
      <c r="AK153" s="89">
        <v>0</v>
      </c>
      <c r="AL153" s="89">
        <v>0</v>
      </c>
      <c r="AM153" s="89">
        <v>0</v>
      </c>
      <c r="AN153" s="90">
        <v>0</v>
      </c>
      <c r="AO153" s="89">
        <v>198257155</v>
      </c>
      <c r="AP153" s="89">
        <v>0</v>
      </c>
      <c r="AQ153" s="78">
        <v>0</v>
      </c>
      <c r="AR153" s="101">
        <v>3981163</v>
      </c>
      <c r="AS153" s="61"/>
      <c r="AT153" s="61"/>
      <c r="AU153" s="61"/>
      <c r="AV153" s="61">
        <f t="shared" si="98"/>
        <v>202238318</v>
      </c>
      <c r="AW153" s="61">
        <v>0</v>
      </c>
      <c r="AX153" s="89">
        <v>0</v>
      </c>
      <c r="AY153" s="89">
        <v>0</v>
      </c>
      <c r="AZ153" s="89">
        <v>0</v>
      </c>
      <c r="BA153" s="90">
        <v>0</v>
      </c>
      <c r="BB153" s="89">
        <v>198257155</v>
      </c>
      <c r="BC153" s="89">
        <v>0</v>
      </c>
      <c r="BD153" s="78">
        <v>0</v>
      </c>
      <c r="BE153" s="78">
        <v>3981163</v>
      </c>
      <c r="BF153" s="61"/>
      <c r="BG153" s="61"/>
      <c r="BH153" s="61"/>
      <c r="BI153" s="62">
        <f t="shared" si="99"/>
        <v>202238318</v>
      </c>
      <c r="BJ153" s="63">
        <f t="shared" si="104"/>
        <v>0</v>
      </c>
      <c r="BK153" s="63">
        <f t="shared" si="105"/>
        <v>112884254</v>
      </c>
      <c r="BL153" s="63">
        <f t="shared" si="106"/>
        <v>1188443242</v>
      </c>
      <c r="BM153" s="63">
        <f t="shared" si="107"/>
        <v>0</v>
      </c>
    </row>
    <row r="154" spans="1:65" s="64" customFormat="1" ht="28.5" hidden="1" x14ac:dyDescent="0.2">
      <c r="A154" s="74" t="s">
        <v>137</v>
      </c>
      <c r="B154" s="67"/>
      <c r="C154" s="67"/>
      <c r="D154" s="67"/>
      <c r="E154" s="67"/>
      <c r="F154" s="67"/>
      <c r="G154" s="67">
        <v>2</v>
      </c>
      <c r="H154" s="76" t="s">
        <v>173</v>
      </c>
      <c r="I154" s="101">
        <v>101950000</v>
      </c>
      <c r="J154" s="90">
        <v>101948369</v>
      </c>
      <c r="K154" s="89">
        <v>0</v>
      </c>
      <c r="L154" s="89">
        <v>0</v>
      </c>
      <c r="M154" s="89">
        <v>0</v>
      </c>
      <c r="N154" s="90">
        <v>0</v>
      </c>
      <c r="O154" s="89">
        <v>0</v>
      </c>
      <c r="P154" s="89">
        <v>0</v>
      </c>
      <c r="Q154" s="78">
        <v>0</v>
      </c>
      <c r="R154" s="101">
        <v>0</v>
      </c>
      <c r="S154" s="61"/>
      <c r="T154" s="61"/>
      <c r="U154" s="61"/>
      <c r="V154" s="61">
        <f t="shared" si="96"/>
        <v>101948369</v>
      </c>
      <c r="W154" s="90">
        <v>0</v>
      </c>
      <c r="X154" s="89">
        <v>0</v>
      </c>
      <c r="Y154" s="89">
        <v>99830348</v>
      </c>
      <c r="Z154" s="89">
        <v>0</v>
      </c>
      <c r="AA154" s="90">
        <v>0</v>
      </c>
      <c r="AB154" s="89">
        <v>0</v>
      </c>
      <c r="AC154" s="89">
        <v>0</v>
      </c>
      <c r="AD154" s="78">
        <v>0</v>
      </c>
      <c r="AE154" s="101">
        <v>0</v>
      </c>
      <c r="AF154" s="61"/>
      <c r="AG154" s="61"/>
      <c r="AH154" s="61"/>
      <c r="AI154" s="61">
        <f t="shared" si="97"/>
        <v>99830348</v>
      </c>
      <c r="AJ154" s="61">
        <v>0</v>
      </c>
      <c r="AK154" s="89">
        <v>0</v>
      </c>
      <c r="AL154" s="89">
        <v>0</v>
      </c>
      <c r="AM154" s="89">
        <v>99830348</v>
      </c>
      <c r="AN154" s="90">
        <v>0</v>
      </c>
      <c r="AO154" s="89">
        <v>0</v>
      </c>
      <c r="AP154" s="89">
        <v>0</v>
      </c>
      <c r="AQ154" s="78">
        <v>0</v>
      </c>
      <c r="AR154" s="101">
        <v>0</v>
      </c>
      <c r="AS154" s="61"/>
      <c r="AT154" s="61"/>
      <c r="AU154" s="61"/>
      <c r="AV154" s="61">
        <f t="shared" si="98"/>
        <v>99830348</v>
      </c>
      <c r="AW154" s="61">
        <v>0</v>
      </c>
      <c r="AX154" s="89">
        <v>0</v>
      </c>
      <c r="AY154" s="89">
        <v>0</v>
      </c>
      <c r="AZ154" s="89">
        <v>99830348</v>
      </c>
      <c r="BA154" s="90">
        <v>0</v>
      </c>
      <c r="BB154" s="89">
        <v>0</v>
      </c>
      <c r="BC154" s="89">
        <v>0</v>
      </c>
      <c r="BD154" s="78">
        <v>0</v>
      </c>
      <c r="BE154" s="78">
        <v>0</v>
      </c>
      <c r="BF154" s="61"/>
      <c r="BG154" s="61"/>
      <c r="BH154" s="61"/>
      <c r="BI154" s="62">
        <f t="shared" si="99"/>
        <v>99830348</v>
      </c>
      <c r="BJ154" s="63">
        <f t="shared" si="104"/>
        <v>1631</v>
      </c>
      <c r="BK154" s="63">
        <f t="shared" si="105"/>
        <v>2118021</v>
      </c>
      <c r="BL154" s="63">
        <f t="shared" si="106"/>
        <v>0</v>
      </c>
      <c r="BM154" s="63">
        <f t="shared" si="107"/>
        <v>0</v>
      </c>
    </row>
    <row r="155" spans="1:65" s="64" customFormat="1" hidden="1" x14ac:dyDescent="0.2">
      <c r="A155" s="74" t="s">
        <v>137</v>
      </c>
      <c r="B155" s="67"/>
      <c r="C155" s="67"/>
      <c r="D155" s="67"/>
      <c r="E155" s="67"/>
      <c r="F155" s="67"/>
      <c r="G155" s="67">
        <v>3</v>
      </c>
      <c r="H155" s="76" t="s">
        <v>174</v>
      </c>
      <c r="I155" s="101">
        <v>3216001500</v>
      </c>
      <c r="J155" s="90">
        <v>2402520000</v>
      </c>
      <c r="K155" s="89">
        <v>0</v>
      </c>
      <c r="L155" s="89">
        <v>0</v>
      </c>
      <c r="M155" s="89">
        <v>0</v>
      </c>
      <c r="N155" s="90">
        <v>0</v>
      </c>
      <c r="O155" s="89">
        <v>0</v>
      </c>
      <c r="P155" s="89">
        <v>0</v>
      </c>
      <c r="Q155" s="78">
        <v>0</v>
      </c>
      <c r="R155" s="101">
        <v>0</v>
      </c>
      <c r="S155" s="61"/>
      <c r="T155" s="61"/>
      <c r="U155" s="61"/>
      <c r="V155" s="61">
        <f t="shared" si="96"/>
        <v>2402520000</v>
      </c>
      <c r="W155" s="90">
        <v>931967595</v>
      </c>
      <c r="X155" s="89">
        <v>14481114</v>
      </c>
      <c r="Y155" s="89">
        <v>104817600</v>
      </c>
      <c r="Z155" s="89">
        <v>53491607</v>
      </c>
      <c r="AA155" s="90">
        <v>1302421</v>
      </c>
      <c r="AB155" s="89">
        <v>14530929</v>
      </c>
      <c r="AC155" s="89">
        <v>172072</v>
      </c>
      <c r="AD155" s="78">
        <v>241840113</v>
      </c>
      <c r="AE155" s="101">
        <v>259480461</v>
      </c>
      <c r="AF155" s="61"/>
      <c r="AG155" s="61"/>
      <c r="AH155" s="61"/>
      <c r="AI155" s="61">
        <f t="shared" si="97"/>
        <v>1622083912</v>
      </c>
      <c r="AJ155" s="61">
        <v>0</v>
      </c>
      <c r="AK155" s="89">
        <v>15213609</v>
      </c>
      <c r="AL155" s="89">
        <v>147638200</v>
      </c>
      <c r="AM155" s="89">
        <v>123664634</v>
      </c>
      <c r="AN155" s="90">
        <v>123263320</v>
      </c>
      <c r="AO155" s="89">
        <v>161792629</v>
      </c>
      <c r="AP155" s="89">
        <v>121430170</v>
      </c>
      <c r="AQ155" s="78">
        <v>36444805</v>
      </c>
      <c r="AR155" s="101">
        <v>415253069</v>
      </c>
      <c r="AS155" s="61"/>
      <c r="AT155" s="61"/>
      <c r="AU155" s="61"/>
      <c r="AV155" s="61">
        <f t="shared" si="98"/>
        <v>1144700436</v>
      </c>
      <c r="AW155" s="61">
        <v>0</v>
      </c>
      <c r="AX155" s="89">
        <v>15213609</v>
      </c>
      <c r="AY155" s="89">
        <v>107402900</v>
      </c>
      <c r="AZ155" s="89">
        <v>151349934</v>
      </c>
      <c r="BA155" s="90">
        <v>135205330</v>
      </c>
      <c r="BB155" s="89">
        <v>136276688</v>
      </c>
      <c r="BC155" s="89">
        <v>172070</v>
      </c>
      <c r="BD155" s="78">
        <v>627105</v>
      </c>
      <c r="BE155" s="78">
        <v>598452800</v>
      </c>
      <c r="BF155" s="61"/>
      <c r="BG155" s="61"/>
      <c r="BH155" s="61"/>
      <c r="BI155" s="62">
        <f t="shared" si="99"/>
        <v>1144700436</v>
      </c>
      <c r="BJ155" s="63">
        <f t="shared" si="104"/>
        <v>813481500</v>
      </c>
      <c r="BK155" s="63">
        <f t="shared" si="105"/>
        <v>780436088</v>
      </c>
      <c r="BL155" s="63">
        <f t="shared" si="106"/>
        <v>477383476</v>
      </c>
      <c r="BM155" s="63">
        <f t="shared" si="107"/>
        <v>0</v>
      </c>
    </row>
    <row r="156" spans="1:65" s="64" customFormat="1" ht="28.5" hidden="1" x14ac:dyDescent="0.2">
      <c r="A156" s="74" t="s">
        <v>137</v>
      </c>
      <c r="B156" s="67"/>
      <c r="C156" s="67"/>
      <c r="D156" s="67"/>
      <c r="E156" s="67"/>
      <c r="F156" s="67"/>
      <c r="G156" s="67">
        <v>4</v>
      </c>
      <c r="H156" s="76" t="s">
        <v>175</v>
      </c>
      <c r="I156" s="101">
        <v>48192000</v>
      </c>
      <c r="J156" s="90">
        <v>48192000</v>
      </c>
      <c r="K156" s="89">
        <v>0</v>
      </c>
      <c r="L156" s="89">
        <v>0</v>
      </c>
      <c r="M156" s="89">
        <v>0</v>
      </c>
      <c r="N156" s="90">
        <v>0</v>
      </c>
      <c r="O156" s="89">
        <v>0</v>
      </c>
      <c r="P156" s="89">
        <v>0</v>
      </c>
      <c r="Q156" s="78">
        <v>0</v>
      </c>
      <c r="R156" s="101">
        <v>0</v>
      </c>
      <c r="S156" s="61"/>
      <c r="T156" s="61"/>
      <c r="U156" s="61"/>
      <c r="V156" s="61">
        <f t="shared" si="96"/>
        <v>48192000</v>
      </c>
      <c r="W156" s="90">
        <v>26142726</v>
      </c>
      <c r="X156" s="89">
        <v>0</v>
      </c>
      <c r="Y156" s="89">
        <v>447232</v>
      </c>
      <c r="Z156" s="89">
        <v>1032954</v>
      </c>
      <c r="AA156" s="90">
        <v>1032954</v>
      </c>
      <c r="AB156" s="89">
        <v>1032954</v>
      </c>
      <c r="AC156" s="89">
        <v>1032955</v>
      </c>
      <c r="AD156" s="78">
        <v>1032955</v>
      </c>
      <c r="AE156" s="101">
        <v>1032955</v>
      </c>
      <c r="AF156" s="61"/>
      <c r="AG156" s="61"/>
      <c r="AH156" s="61"/>
      <c r="AI156" s="61">
        <f t="shared" si="97"/>
        <v>32787685</v>
      </c>
      <c r="AJ156" s="61">
        <v>0</v>
      </c>
      <c r="AK156" s="89">
        <v>0</v>
      </c>
      <c r="AL156" s="89">
        <v>1709728</v>
      </c>
      <c r="AM156" s="89">
        <v>4213688</v>
      </c>
      <c r="AN156" s="90">
        <v>7232812</v>
      </c>
      <c r="AO156" s="89">
        <v>4132883</v>
      </c>
      <c r="AP156" s="89">
        <v>4132884</v>
      </c>
      <c r="AQ156" s="78">
        <v>1032955</v>
      </c>
      <c r="AR156" s="101">
        <v>4132884</v>
      </c>
      <c r="AS156" s="61"/>
      <c r="AT156" s="61"/>
      <c r="AU156" s="61"/>
      <c r="AV156" s="61">
        <f t="shared" si="98"/>
        <v>26587834</v>
      </c>
      <c r="AW156" s="61">
        <v>0</v>
      </c>
      <c r="AX156" s="89">
        <v>0</v>
      </c>
      <c r="AY156" s="89">
        <v>1709728</v>
      </c>
      <c r="AZ156" s="89">
        <v>4213688</v>
      </c>
      <c r="BA156" s="90">
        <v>7232812</v>
      </c>
      <c r="BB156" s="89">
        <v>4132883</v>
      </c>
      <c r="BC156" s="89">
        <v>4132884</v>
      </c>
      <c r="BD156" s="78">
        <v>1032955</v>
      </c>
      <c r="BE156" s="78">
        <v>4132884</v>
      </c>
      <c r="BF156" s="61"/>
      <c r="BG156" s="61"/>
      <c r="BH156" s="61"/>
      <c r="BI156" s="62">
        <f t="shared" si="99"/>
        <v>26587834</v>
      </c>
      <c r="BJ156" s="63">
        <f t="shared" si="104"/>
        <v>0</v>
      </c>
      <c r="BK156" s="63">
        <f t="shared" si="105"/>
        <v>15404315</v>
      </c>
      <c r="BL156" s="63">
        <f t="shared" si="106"/>
        <v>6199851</v>
      </c>
      <c r="BM156" s="63">
        <f t="shared" si="107"/>
        <v>0</v>
      </c>
    </row>
    <row r="157" spans="1:65" s="64" customFormat="1" ht="28.5" hidden="1" x14ac:dyDescent="0.2">
      <c r="A157" s="74" t="s">
        <v>137</v>
      </c>
      <c r="B157" s="67"/>
      <c r="C157" s="67"/>
      <c r="D157" s="67"/>
      <c r="E157" s="67"/>
      <c r="F157" s="67"/>
      <c r="G157" s="67">
        <v>5</v>
      </c>
      <c r="H157" s="76" t="s">
        <v>176</v>
      </c>
      <c r="I157" s="101">
        <v>3000000000</v>
      </c>
      <c r="J157" s="90">
        <v>882904187</v>
      </c>
      <c r="K157" s="89">
        <v>0</v>
      </c>
      <c r="L157" s="89">
        <v>0</v>
      </c>
      <c r="M157" s="89">
        <v>0</v>
      </c>
      <c r="N157" s="90">
        <v>0</v>
      </c>
      <c r="O157" s="89">
        <v>0</v>
      </c>
      <c r="P157" s="89">
        <v>0</v>
      </c>
      <c r="Q157" s="78">
        <v>8032000</v>
      </c>
      <c r="R157" s="101">
        <v>653824880</v>
      </c>
      <c r="S157" s="61"/>
      <c r="T157" s="61"/>
      <c r="U157" s="61"/>
      <c r="V157" s="61">
        <f t="shared" si="96"/>
        <v>1544761067</v>
      </c>
      <c r="W157" s="90">
        <v>2360404</v>
      </c>
      <c r="X157" s="89">
        <v>0</v>
      </c>
      <c r="Y157" s="89">
        <v>0</v>
      </c>
      <c r="Z157" s="89">
        <v>1144444</v>
      </c>
      <c r="AA157" s="90">
        <v>2411305</v>
      </c>
      <c r="AB157" s="89">
        <v>171172908</v>
      </c>
      <c r="AC157" s="89">
        <v>1025685</v>
      </c>
      <c r="AD157" s="78">
        <v>212149282</v>
      </c>
      <c r="AE157" s="101">
        <v>80067481</v>
      </c>
      <c r="AF157" s="61"/>
      <c r="AG157" s="61"/>
      <c r="AH157" s="61"/>
      <c r="AI157" s="61">
        <f t="shared" si="97"/>
        <v>470331509</v>
      </c>
      <c r="AJ157" s="61">
        <v>0</v>
      </c>
      <c r="AK157" s="89">
        <v>0</v>
      </c>
      <c r="AL157" s="89">
        <v>2360404</v>
      </c>
      <c r="AM157" s="89">
        <v>1134009</v>
      </c>
      <c r="AN157" s="90">
        <v>2411304</v>
      </c>
      <c r="AO157" s="89">
        <v>171172908</v>
      </c>
      <c r="AP157" s="89">
        <v>1025685</v>
      </c>
      <c r="AQ157" s="78">
        <v>199900480.88</v>
      </c>
      <c r="AR157" s="101">
        <v>1014797</v>
      </c>
      <c r="AS157" s="61"/>
      <c r="AT157" s="61"/>
      <c r="AU157" s="61"/>
      <c r="AV157" s="61">
        <f t="shared" si="98"/>
        <v>379019587.88</v>
      </c>
      <c r="AW157" s="61">
        <v>0</v>
      </c>
      <c r="AX157" s="89">
        <v>0</v>
      </c>
      <c r="AY157" s="89">
        <v>2360404</v>
      </c>
      <c r="AZ157" s="89">
        <v>1134009</v>
      </c>
      <c r="BA157" s="90">
        <v>2411304</v>
      </c>
      <c r="BB157" s="89">
        <v>171172908</v>
      </c>
      <c r="BC157" s="89">
        <v>1025685</v>
      </c>
      <c r="BD157" s="78">
        <v>199900480.88</v>
      </c>
      <c r="BE157" s="78">
        <v>1014797</v>
      </c>
      <c r="BF157" s="61"/>
      <c r="BG157" s="61"/>
      <c r="BH157" s="61"/>
      <c r="BI157" s="62">
        <f t="shared" si="99"/>
        <v>379019587.88</v>
      </c>
      <c r="BJ157" s="63">
        <f t="shared" si="104"/>
        <v>1455238933</v>
      </c>
      <c r="BK157" s="63">
        <f t="shared" si="105"/>
        <v>1074429558</v>
      </c>
      <c r="BL157" s="63">
        <f t="shared" si="106"/>
        <v>91311921.120000005</v>
      </c>
      <c r="BM157" s="63">
        <f t="shared" si="107"/>
        <v>0</v>
      </c>
    </row>
    <row r="158" spans="1:65" s="64" customFormat="1" ht="28.5" hidden="1" x14ac:dyDescent="0.2">
      <c r="A158" s="74" t="s">
        <v>137</v>
      </c>
      <c r="B158" s="67"/>
      <c r="C158" s="67"/>
      <c r="D158" s="67"/>
      <c r="E158" s="67"/>
      <c r="F158" s="67"/>
      <c r="G158" s="67">
        <v>6</v>
      </c>
      <c r="H158" s="76" t="s">
        <v>177</v>
      </c>
      <c r="I158" s="101">
        <v>3855360</v>
      </c>
      <c r="J158" s="90">
        <v>0</v>
      </c>
      <c r="K158" s="89">
        <v>3855360</v>
      </c>
      <c r="L158" s="89">
        <v>0</v>
      </c>
      <c r="M158" s="89">
        <v>0</v>
      </c>
      <c r="N158" s="90">
        <v>0</v>
      </c>
      <c r="O158" s="89">
        <v>0</v>
      </c>
      <c r="P158" s="89">
        <v>0</v>
      </c>
      <c r="Q158" s="78">
        <v>0</v>
      </c>
      <c r="R158" s="101">
        <v>0</v>
      </c>
      <c r="S158" s="61"/>
      <c r="T158" s="61"/>
      <c r="U158" s="61"/>
      <c r="V158" s="61">
        <f t="shared" si="96"/>
        <v>3855360</v>
      </c>
      <c r="W158" s="90">
        <v>0</v>
      </c>
      <c r="X158" s="89">
        <v>0</v>
      </c>
      <c r="Y158" s="89">
        <v>0</v>
      </c>
      <c r="Z158" s="89">
        <v>0</v>
      </c>
      <c r="AA158" s="90">
        <v>0</v>
      </c>
      <c r="AB158" s="89">
        <v>0</v>
      </c>
      <c r="AC158" s="89">
        <v>0</v>
      </c>
      <c r="AD158" s="78">
        <v>0</v>
      </c>
      <c r="AE158" s="101">
        <v>0</v>
      </c>
      <c r="AF158" s="61"/>
      <c r="AG158" s="61"/>
      <c r="AH158" s="61"/>
      <c r="AI158" s="61">
        <f t="shared" si="97"/>
        <v>0</v>
      </c>
      <c r="AJ158" s="61">
        <v>0</v>
      </c>
      <c r="AK158" s="89">
        <v>0</v>
      </c>
      <c r="AL158" s="89">
        <v>0</v>
      </c>
      <c r="AM158" s="89">
        <v>0</v>
      </c>
      <c r="AN158" s="90">
        <v>0</v>
      </c>
      <c r="AO158" s="89">
        <v>0</v>
      </c>
      <c r="AP158" s="89">
        <v>0</v>
      </c>
      <c r="AQ158" s="78">
        <v>0</v>
      </c>
      <c r="AR158" s="101">
        <v>0</v>
      </c>
      <c r="AS158" s="61"/>
      <c r="AT158" s="61"/>
      <c r="AU158" s="61"/>
      <c r="AV158" s="61">
        <f t="shared" si="98"/>
        <v>0</v>
      </c>
      <c r="AW158" s="61">
        <v>0</v>
      </c>
      <c r="AX158" s="89">
        <v>0</v>
      </c>
      <c r="AY158" s="89">
        <v>0</v>
      </c>
      <c r="AZ158" s="89">
        <v>0</v>
      </c>
      <c r="BA158" s="90">
        <v>0</v>
      </c>
      <c r="BB158" s="89">
        <v>0</v>
      </c>
      <c r="BC158" s="89">
        <v>0</v>
      </c>
      <c r="BD158" s="78">
        <v>0</v>
      </c>
      <c r="BE158" s="78">
        <v>0</v>
      </c>
      <c r="BF158" s="61"/>
      <c r="BG158" s="61"/>
      <c r="BH158" s="61"/>
      <c r="BI158" s="62">
        <f t="shared" si="99"/>
        <v>0</v>
      </c>
      <c r="BJ158" s="63">
        <f t="shared" si="104"/>
        <v>0</v>
      </c>
      <c r="BK158" s="63">
        <f t="shared" si="105"/>
        <v>3855360</v>
      </c>
      <c r="BL158" s="63">
        <f t="shared" si="106"/>
        <v>0</v>
      </c>
      <c r="BM158" s="63">
        <f t="shared" si="107"/>
        <v>0</v>
      </c>
    </row>
    <row r="159" spans="1:65" s="64" customFormat="1" ht="28.5" hidden="1" x14ac:dyDescent="0.2">
      <c r="A159" s="74" t="s">
        <v>137</v>
      </c>
      <c r="B159" s="66"/>
      <c r="C159" s="67"/>
      <c r="D159" s="67"/>
      <c r="E159" s="67"/>
      <c r="F159" s="67"/>
      <c r="G159" s="67">
        <v>7</v>
      </c>
      <c r="H159" s="76" t="s">
        <v>178</v>
      </c>
      <c r="I159" s="101">
        <v>50000000</v>
      </c>
      <c r="J159" s="90">
        <v>0</v>
      </c>
      <c r="K159" s="89">
        <v>50000000</v>
      </c>
      <c r="L159" s="89">
        <v>0</v>
      </c>
      <c r="M159" s="89">
        <v>0</v>
      </c>
      <c r="N159" s="90">
        <v>0</v>
      </c>
      <c r="O159" s="89">
        <v>0</v>
      </c>
      <c r="P159" s="89">
        <v>0</v>
      </c>
      <c r="Q159" s="78">
        <v>0</v>
      </c>
      <c r="R159" s="101">
        <v>0</v>
      </c>
      <c r="S159" s="61"/>
      <c r="T159" s="61"/>
      <c r="U159" s="61"/>
      <c r="V159" s="61">
        <f t="shared" si="96"/>
        <v>50000000</v>
      </c>
      <c r="W159" s="90">
        <v>0</v>
      </c>
      <c r="X159" s="89">
        <v>0</v>
      </c>
      <c r="Y159" s="89">
        <v>0</v>
      </c>
      <c r="Z159" s="89">
        <v>0</v>
      </c>
      <c r="AA159" s="90">
        <v>46000000</v>
      </c>
      <c r="AB159" s="89">
        <v>2000000</v>
      </c>
      <c r="AC159" s="89">
        <v>0</v>
      </c>
      <c r="AD159" s="78">
        <v>0</v>
      </c>
      <c r="AE159" s="101">
        <v>0</v>
      </c>
      <c r="AF159" s="61"/>
      <c r="AG159" s="61"/>
      <c r="AH159" s="61"/>
      <c r="AI159" s="61">
        <f t="shared" si="97"/>
        <v>48000000</v>
      </c>
      <c r="AJ159" s="61">
        <v>0</v>
      </c>
      <c r="AK159" s="89">
        <v>0</v>
      </c>
      <c r="AL159" s="89">
        <v>0</v>
      </c>
      <c r="AM159" s="89">
        <v>0</v>
      </c>
      <c r="AN159" s="90">
        <v>29200000</v>
      </c>
      <c r="AO159" s="89">
        <v>18800000</v>
      </c>
      <c r="AP159" s="89">
        <v>0</v>
      </c>
      <c r="AQ159" s="78">
        <v>0</v>
      </c>
      <c r="AR159" s="101">
        <v>0</v>
      </c>
      <c r="AS159" s="61"/>
      <c r="AT159" s="61"/>
      <c r="AU159" s="61"/>
      <c r="AV159" s="61">
        <f t="shared" si="98"/>
        <v>48000000</v>
      </c>
      <c r="AW159" s="61">
        <v>0</v>
      </c>
      <c r="AX159" s="89">
        <v>0</v>
      </c>
      <c r="AY159" s="89">
        <v>0</v>
      </c>
      <c r="AZ159" s="89">
        <v>0</v>
      </c>
      <c r="BA159" s="90">
        <v>29200000</v>
      </c>
      <c r="BB159" s="89">
        <v>18800000</v>
      </c>
      <c r="BC159" s="89">
        <v>0</v>
      </c>
      <c r="BD159" s="78">
        <v>0</v>
      </c>
      <c r="BE159" s="78">
        <v>0</v>
      </c>
      <c r="BF159" s="61"/>
      <c r="BG159" s="61"/>
      <c r="BH159" s="61"/>
      <c r="BI159" s="62">
        <f t="shared" si="99"/>
        <v>48000000</v>
      </c>
      <c r="BJ159" s="63">
        <f t="shared" si="104"/>
        <v>0</v>
      </c>
      <c r="BK159" s="63">
        <f t="shared" si="105"/>
        <v>2000000</v>
      </c>
      <c r="BL159" s="63">
        <f t="shared" si="106"/>
        <v>0</v>
      </c>
      <c r="BM159" s="63">
        <f t="shared" si="107"/>
        <v>0</v>
      </c>
    </row>
    <row r="160" spans="1:65" s="64" customFormat="1" ht="28.5" hidden="1" x14ac:dyDescent="0.2">
      <c r="A160" s="74" t="s">
        <v>135</v>
      </c>
      <c r="B160" s="66"/>
      <c r="C160" s="67"/>
      <c r="D160" s="67"/>
      <c r="E160" s="67"/>
      <c r="F160" s="67"/>
      <c r="G160" s="67">
        <v>8</v>
      </c>
      <c r="H160" s="76" t="s">
        <v>179</v>
      </c>
      <c r="I160" s="101">
        <v>48020000</v>
      </c>
      <c r="J160" s="90">
        <v>0</v>
      </c>
      <c r="K160" s="89">
        <v>9056080</v>
      </c>
      <c r="L160" s="89">
        <v>0</v>
      </c>
      <c r="M160" s="89">
        <v>38963920</v>
      </c>
      <c r="N160" s="90">
        <v>0</v>
      </c>
      <c r="O160" s="89">
        <v>0</v>
      </c>
      <c r="P160" s="89">
        <v>0</v>
      </c>
      <c r="Q160" s="78">
        <v>0</v>
      </c>
      <c r="R160" s="101">
        <v>0</v>
      </c>
      <c r="S160" s="61"/>
      <c r="T160" s="61"/>
      <c r="U160" s="61"/>
      <c r="V160" s="61">
        <f t="shared" si="96"/>
        <v>48020000</v>
      </c>
      <c r="W160" s="90">
        <v>0</v>
      </c>
      <c r="X160" s="89">
        <v>0</v>
      </c>
      <c r="Y160" s="89">
        <v>0</v>
      </c>
      <c r="Z160" s="89">
        <v>0</v>
      </c>
      <c r="AA160" s="90">
        <v>38500000</v>
      </c>
      <c r="AB160" s="89">
        <v>0</v>
      </c>
      <c r="AC160" s="89">
        <v>500000</v>
      </c>
      <c r="AD160" s="78">
        <v>0</v>
      </c>
      <c r="AE160" s="101">
        <v>0</v>
      </c>
      <c r="AF160" s="61"/>
      <c r="AG160" s="61"/>
      <c r="AH160" s="61"/>
      <c r="AI160" s="61">
        <f t="shared" si="97"/>
        <v>39000000</v>
      </c>
      <c r="AJ160" s="61">
        <v>0</v>
      </c>
      <c r="AK160" s="89">
        <v>0</v>
      </c>
      <c r="AL160" s="89">
        <v>0</v>
      </c>
      <c r="AM160" s="89">
        <v>0</v>
      </c>
      <c r="AN160" s="90">
        <v>24500000</v>
      </c>
      <c r="AO160" s="89">
        <v>14000000</v>
      </c>
      <c r="AP160" s="89">
        <v>500000</v>
      </c>
      <c r="AQ160" s="78">
        <v>0</v>
      </c>
      <c r="AR160" s="101">
        <v>0</v>
      </c>
      <c r="AS160" s="61"/>
      <c r="AT160" s="61"/>
      <c r="AU160" s="61"/>
      <c r="AV160" s="61">
        <f t="shared" si="98"/>
        <v>39000000</v>
      </c>
      <c r="AW160" s="61">
        <v>0</v>
      </c>
      <c r="AX160" s="89">
        <v>0</v>
      </c>
      <c r="AY160" s="89">
        <v>0</v>
      </c>
      <c r="AZ160" s="89">
        <v>0</v>
      </c>
      <c r="BA160" s="90">
        <v>24500000</v>
      </c>
      <c r="BB160" s="89">
        <v>14000000</v>
      </c>
      <c r="BC160" s="89">
        <v>500000</v>
      </c>
      <c r="BD160" s="78">
        <v>0</v>
      </c>
      <c r="BE160" s="78">
        <v>0</v>
      </c>
      <c r="BF160" s="61"/>
      <c r="BG160" s="61"/>
      <c r="BH160" s="61"/>
      <c r="BI160" s="62">
        <f t="shared" si="99"/>
        <v>39000000</v>
      </c>
      <c r="BJ160" s="63">
        <f t="shared" si="104"/>
        <v>0</v>
      </c>
      <c r="BK160" s="63">
        <f t="shared" si="105"/>
        <v>9020000</v>
      </c>
      <c r="BL160" s="63">
        <f t="shared" si="106"/>
        <v>0</v>
      </c>
      <c r="BM160" s="63">
        <f t="shared" si="107"/>
        <v>0</v>
      </c>
    </row>
    <row r="161" spans="1:65" s="64" customFormat="1" ht="28.5" hidden="1" x14ac:dyDescent="0.2">
      <c r="A161" s="74" t="s">
        <v>135</v>
      </c>
      <c r="B161" s="66"/>
      <c r="C161" s="67"/>
      <c r="D161" s="67"/>
      <c r="E161" s="67"/>
      <c r="F161" s="67"/>
      <c r="G161" s="67">
        <v>9</v>
      </c>
      <c r="H161" s="76" t="s">
        <v>180</v>
      </c>
      <c r="I161" s="101">
        <v>1149981600</v>
      </c>
      <c r="J161" s="90">
        <v>1149981600</v>
      </c>
      <c r="K161" s="89">
        <v>0</v>
      </c>
      <c r="L161" s="89">
        <v>0</v>
      </c>
      <c r="M161" s="89">
        <v>0</v>
      </c>
      <c r="N161" s="90">
        <v>0</v>
      </c>
      <c r="O161" s="89">
        <v>0</v>
      </c>
      <c r="P161" s="89">
        <v>0</v>
      </c>
      <c r="Q161" s="78">
        <v>0</v>
      </c>
      <c r="R161" s="101">
        <v>0</v>
      </c>
      <c r="S161" s="61"/>
      <c r="T161" s="61"/>
      <c r="U161" s="61"/>
      <c r="V161" s="61">
        <f t="shared" si="96"/>
        <v>1149981600</v>
      </c>
      <c r="W161" s="90">
        <v>0</v>
      </c>
      <c r="X161" s="89">
        <v>0</v>
      </c>
      <c r="Y161" s="89">
        <v>0</v>
      </c>
      <c r="Z161" s="89">
        <v>0</v>
      </c>
      <c r="AA161" s="90">
        <v>0</v>
      </c>
      <c r="AB161" s="89">
        <v>0</v>
      </c>
      <c r="AC161" s="89">
        <v>0</v>
      </c>
      <c r="AD161" s="78">
        <v>832986672</v>
      </c>
      <c r="AE161" s="101">
        <v>296983200</v>
      </c>
      <c r="AF161" s="61"/>
      <c r="AG161" s="61"/>
      <c r="AH161" s="61"/>
      <c r="AI161" s="61">
        <f t="shared" si="97"/>
        <v>1129969872</v>
      </c>
      <c r="AJ161" s="61">
        <v>0</v>
      </c>
      <c r="AK161" s="89">
        <v>0</v>
      </c>
      <c r="AL161" s="89">
        <v>0</v>
      </c>
      <c r="AM161" s="89">
        <v>0</v>
      </c>
      <c r="AN161" s="90">
        <v>0</v>
      </c>
      <c r="AO161" s="89">
        <v>0</v>
      </c>
      <c r="AP161" s="89">
        <v>0</v>
      </c>
      <c r="AQ161" s="78">
        <v>0</v>
      </c>
      <c r="AR161" s="101">
        <v>0</v>
      </c>
      <c r="AS161" s="61"/>
      <c r="AT161" s="61"/>
      <c r="AU161" s="61"/>
      <c r="AV161" s="61">
        <f t="shared" si="98"/>
        <v>0</v>
      </c>
      <c r="AW161" s="61">
        <v>0</v>
      </c>
      <c r="AX161" s="89">
        <v>0</v>
      </c>
      <c r="AY161" s="89">
        <v>0</v>
      </c>
      <c r="AZ161" s="89">
        <v>0</v>
      </c>
      <c r="BA161" s="90">
        <v>0</v>
      </c>
      <c r="BB161" s="89">
        <v>0</v>
      </c>
      <c r="BC161" s="89">
        <v>0</v>
      </c>
      <c r="BD161" s="78">
        <v>0</v>
      </c>
      <c r="BE161" s="78">
        <v>0</v>
      </c>
      <c r="BF161" s="61"/>
      <c r="BG161" s="61"/>
      <c r="BH161" s="61"/>
      <c r="BI161" s="62">
        <f t="shared" si="99"/>
        <v>0</v>
      </c>
      <c r="BJ161" s="63">
        <f t="shared" si="104"/>
        <v>0</v>
      </c>
      <c r="BK161" s="63">
        <f t="shared" si="105"/>
        <v>20011728</v>
      </c>
      <c r="BL161" s="63">
        <f t="shared" si="106"/>
        <v>1129969872</v>
      </c>
      <c r="BM161" s="63">
        <f t="shared" si="107"/>
        <v>0</v>
      </c>
    </row>
    <row r="162" spans="1:65" s="64" customFormat="1" ht="28.5" hidden="1" x14ac:dyDescent="0.2">
      <c r="A162" s="74" t="s">
        <v>135</v>
      </c>
      <c r="B162" s="66"/>
      <c r="C162" s="67"/>
      <c r="D162" s="67"/>
      <c r="E162" s="67"/>
      <c r="F162" s="67"/>
      <c r="G162" s="67">
        <v>10</v>
      </c>
      <c r="H162" s="76" t="s">
        <v>181</v>
      </c>
      <c r="I162" s="101">
        <v>370068624</v>
      </c>
      <c r="J162" s="90">
        <v>311200668</v>
      </c>
      <c r="K162" s="89">
        <v>0</v>
      </c>
      <c r="L162" s="89">
        <v>21746640</v>
      </c>
      <c r="M162" s="89">
        <v>0</v>
      </c>
      <c r="N162" s="90">
        <v>0</v>
      </c>
      <c r="O162" s="89">
        <v>0</v>
      </c>
      <c r="P162" s="89">
        <v>0</v>
      </c>
      <c r="Q162" s="78">
        <v>0</v>
      </c>
      <c r="R162" s="101">
        <v>30120000</v>
      </c>
      <c r="S162" s="61"/>
      <c r="T162" s="61"/>
      <c r="U162" s="61"/>
      <c r="V162" s="61">
        <f t="shared" si="96"/>
        <v>363067308</v>
      </c>
      <c r="W162" s="90">
        <v>0</v>
      </c>
      <c r="X162" s="89">
        <v>0</v>
      </c>
      <c r="Y162" s="89">
        <v>2129308</v>
      </c>
      <c r="Z162" s="89">
        <v>330818000</v>
      </c>
      <c r="AA162" s="90">
        <v>0</v>
      </c>
      <c r="AB162" s="89">
        <v>0</v>
      </c>
      <c r="AC162" s="89">
        <v>0</v>
      </c>
      <c r="AD162" s="78">
        <v>0</v>
      </c>
      <c r="AE162" s="101">
        <v>0</v>
      </c>
      <c r="AF162" s="61"/>
      <c r="AG162" s="61"/>
      <c r="AH162" s="61"/>
      <c r="AI162" s="61">
        <f t="shared" si="97"/>
        <v>332947308</v>
      </c>
      <c r="AJ162" s="61">
        <v>0</v>
      </c>
      <c r="AK162" s="89">
        <v>0</v>
      </c>
      <c r="AL162" s="89">
        <v>0</v>
      </c>
      <c r="AM162" s="89">
        <v>2129308</v>
      </c>
      <c r="AN162" s="90">
        <v>0</v>
      </c>
      <c r="AO162" s="89">
        <v>165409000</v>
      </c>
      <c r="AP162" s="89">
        <v>0</v>
      </c>
      <c r="AQ162" s="78">
        <v>0</v>
      </c>
      <c r="AR162" s="101">
        <v>0</v>
      </c>
      <c r="AS162" s="61"/>
      <c r="AT162" s="61"/>
      <c r="AU162" s="61"/>
      <c r="AV162" s="61">
        <f t="shared" si="98"/>
        <v>167538308</v>
      </c>
      <c r="AW162" s="61">
        <v>0</v>
      </c>
      <c r="AX162" s="89">
        <v>0</v>
      </c>
      <c r="AY162" s="89">
        <v>0</v>
      </c>
      <c r="AZ162" s="89">
        <v>2129308</v>
      </c>
      <c r="BA162" s="90">
        <v>0</v>
      </c>
      <c r="BB162" s="89">
        <v>0</v>
      </c>
      <c r="BC162" s="89">
        <v>165409000</v>
      </c>
      <c r="BD162" s="78">
        <v>0</v>
      </c>
      <c r="BE162" s="78">
        <v>0</v>
      </c>
      <c r="BF162" s="61"/>
      <c r="BG162" s="61"/>
      <c r="BH162" s="61"/>
      <c r="BI162" s="62">
        <f t="shared" si="99"/>
        <v>167538308</v>
      </c>
      <c r="BJ162" s="63">
        <f t="shared" si="104"/>
        <v>7001316</v>
      </c>
      <c r="BK162" s="63">
        <f t="shared" si="105"/>
        <v>30120000</v>
      </c>
      <c r="BL162" s="63">
        <f t="shared" si="106"/>
        <v>165409000</v>
      </c>
      <c r="BM162" s="63">
        <f t="shared" si="107"/>
        <v>0</v>
      </c>
    </row>
    <row r="163" spans="1:65" s="64" customFormat="1" ht="28.5" hidden="1" x14ac:dyDescent="0.2">
      <c r="A163" s="74" t="s">
        <v>135</v>
      </c>
      <c r="B163" s="66"/>
      <c r="C163" s="67"/>
      <c r="D163" s="67"/>
      <c r="E163" s="67"/>
      <c r="F163" s="67"/>
      <c r="G163" s="67">
        <v>11</v>
      </c>
      <c r="H163" s="76" t="s">
        <v>182</v>
      </c>
      <c r="I163" s="101">
        <v>100121131</v>
      </c>
      <c r="J163" s="90">
        <v>0</v>
      </c>
      <c r="K163" s="89">
        <v>0</v>
      </c>
      <c r="L163" s="89">
        <v>502000</v>
      </c>
      <c r="M163" s="89">
        <v>0</v>
      </c>
      <c r="N163" s="90">
        <v>0</v>
      </c>
      <c r="O163" s="89">
        <v>0</v>
      </c>
      <c r="P163" s="89">
        <v>0</v>
      </c>
      <c r="Q163" s="78">
        <v>0</v>
      </c>
      <c r="R163" s="101">
        <v>0</v>
      </c>
      <c r="S163" s="61"/>
      <c r="T163" s="61"/>
      <c r="U163" s="61"/>
      <c r="V163" s="61">
        <f t="shared" si="96"/>
        <v>502000</v>
      </c>
      <c r="W163" s="90">
        <v>0</v>
      </c>
      <c r="X163" s="89">
        <v>0</v>
      </c>
      <c r="Y163" s="89">
        <v>502000</v>
      </c>
      <c r="Z163" s="89">
        <v>0</v>
      </c>
      <c r="AA163" s="90">
        <v>0</v>
      </c>
      <c r="AB163" s="89">
        <v>0</v>
      </c>
      <c r="AC163" s="89">
        <v>0</v>
      </c>
      <c r="AD163" s="78">
        <v>0</v>
      </c>
      <c r="AE163" s="101">
        <v>0</v>
      </c>
      <c r="AF163" s="61"/>
      <c r="AG163" s="61"/>
      <c r="AH163" s="61"/>
      <c r="AI163" s="61">
        <f t="shared" si="97"/>
        <v>502000</v>
      </c>
      <c r="AJ163" s="61">
        <v>0</v>
      </c>
      <c r="AK163" s="89">
        <v>0</v>
      </c>
      <c r="AL163" s="89">
        <v>0</v>
      </c>
      <c r="AM163" s="89">
        <v>502000</v>
      </c>
      <c r="AN163" s="90">
        <v>0</v>
      </c>
      <c r="AO163" s="89">
        <v>0</v>
      </c>
      <c r="AP163" s="89">
        <v>0</v>
      </c>
      <c r="AQ163" s="78">
        <v>0</v>
      </c>
      <c r="AR163" s="101">
        <v>0</v>
      </c>
      <c r="AS163" s="61"/>
      <c r="AT163" s="61"/>
      <c r="AU163" s="61"/>
      <c r="AV163" s="61">
        <f t="shared" si="98"/>
        <v>502000</v>
      </c>
      <c r="AW163" s="61">
        <v>0</v>
      </c>
      <c r="AX163" s="89">
        <v>0</v>
      </c>
      <c r="AY163" s="89">
        <v>0</v>
      </c>
      <c r="AZ163" s="89">
        <v>0</v>
      </c>
      <c r="BA163" s="90">
        <v>502000</v>
      </c>
      <c r="BB163" s="89">
        <v>0</v>
      </c>
      <c r="BC163" s="89">
        <v>0</v>
      </c>
      <c r="BD163" s="78">
        <v>0</v>
      </c>
      <c r="BE163" s="78">
        <v>0</v>
      </c>
      <c r="BF163" s="61"/>
      <c r="BG163" s="61"/>
      <c r="BH163" s="61"/>
      <c r="BI163" s="62">
        <f t="shared" si="99"/>
        <v>502000</v>
      </c>
      <c r="BJ163" s="63">
        <f t="shared" si="104"/>
        <v>99619131</v>
      </c>
      <c r="BK163" s="63">
        <f t="shared" si="105"/>
        <v>0</v>
      </c>
      <c r="BL163" s="63">
        <f t="shared" si="106"/>
        <v>0</v>
      </c>
      <c r="BM163" s="63">
        <f t="shared" si="107"/>
        <v>0</v>
      </c>
    </row>
    <row r="164" spans="1:65" s="64" customFormat="1" ht="35.450000000000003" hidden="1" customHeight="1" x14ac:dyDescent="0.2">
      <c r="A164" s="74" t="s">
        <v>135</v>
      </c>
      <c r="B164" s="66"/>
      <c r="C164" s="67"/>
      <c r="D164" s="67"/>
      <c r="E164" s="67"/>
      <c r="F164" s="67"/>
      <c r="G164" s="67">
        <v>12</v>
      </c>
      <c r="H164" s="76" t="s">
        <v>183</v>
      </c>
      <c r="I164" s="101">
        <v>2666850472</v>
      </c>
      <c r="J164" s="90">
        <v>2666850472</v>
      </c>
      <c r="K164" s="89">
        <v>0</v>
      </c>
      <c r="L164" s="89">
        <v>0</v>
      </c>
      <c r="M164" s="89">
        <v>0</v>
      </c>
      <c r="N164" s="90">
        <v>0</v>
      </c>
      <c r="O164" s="89">
        <v>0</v>
      </c>
      <c r="P164" s="89">
        <v>0</v>
      </c>
      <c r="Q164" s="78">
        <v>0</v>
      </c>
      <c r="R164" s="101">
        <v>-130771</v>
      </c>
      <c r="S164" s="61"/>
      <c r="T164" s="61"/>
      <c r="U164" s="61"/>
      <c r="V164" s="61">
        <f t="shared" si="96"/>
        <v>2666719701</v>
      </c>
      <c r="W164" s="90">
        <v>807918800</v>
      </c>
      <c r="X164" s="89">
        <v>8230134</v>
      </c>
      <c r="Y164" s="89">
        <v>853622987</v>
      </c>
      <c r="Z164" s="89">
        <v>287218818</v>
      </c>
      <c r="AA164" s="90">
        <v>12469956</v>
      </c>
      <c r="AB164" s="89">
        <v>26671630</v>
      </c>
      <c r="AC164" s="89">
        <v>35660497</v>
      </c>
      <c r="AD164" s="78">
        <v>531928</v>
      </c>
      <c r="AE164" s="101">
        <v>4053546</v>
      </c>
      <c r="AF164" s="61"/>
      <c r="AG164" s="61"/>
      <c r="AH164" s="61"/>
      <c r="AI164" s="61">
        <f t="shared" si="97"/>
        <v>2036378296</v>
      </c>
      <c r="AJ164" s="61">
        <v>0</v>
      </c>
      <c r="AK164" s="89">
        <v>963985</v>
      </c>
      <c r="AL164" s="89">
        <v>163332024</v>
      </c>
      <c r="AM164" s="89">
        <v>69804666</v>
      </c>
      <c r="AN164" s="90">
        <v>179300304</v>
      </c>
      <c r="AO164" s="89">
        <v>193561806</v>
      </c>
      <c r="AP164" s="89">
        <v>907338317</v>
      </c>
      <c r="AQ164" s="78">
        <v>73025748</v>
      </c>
      <c r="AR164" s="101">
        <v>73535366</v>
      </c>
      <c r="AS164" s="61"/>
      <c r="AT164" s="61"/>
      <c r="AU164" s="61"/>
      <c r="AV164" s="61">
        <f t="shared" si="98"/>
        <v>1660862216</v>
      </c>
      <c r="AW164" s="61">
        <v>0</v>
      </c>
      <c r="AX164" s="89">
        <v>963985</v>
      </c>
      <c r="AY164" s="89">
        <v>124678024</v>
      </c>
      <c r="AZ164" s="89">
        <v>108458666</v>
      </c>
      <c r="BA164" s="90">
        <v>179300304</v>
      </c>
      <c r="BB164" s="89">
        <v>193561806</v>
      </c>
      <c r="BC164" s="89">
        <v>907338317</v>
      </c>
      <c r="BD164" s="78">
        <v>73025748</v>
      </c>
      <c r="BE164" s="78">
        <v>62491366</v>
      </c>
      <c r="BF164" s="61"/>
      <c r="BG164" s="61"/>
      <c r="BH164" s="61"/>
      <c r="BI164" s="62">
        <f t="shared" si="99"/>
        <v>1649818216</v>
      </c>
      <c r="BJ164" s="63">
        <f t="shared" si="104"/>
        <v>130771</v>
      </c>
      <c r="BK164" s="63">
        <f t="shared" si="105"/>
        <v>630341405</v>
      </c>
      <c r="BL164" s="63">
        <f t="shared" si="106"/>
        <v>375516080</v>
      </c>
      <c r="BM164" s="63">
        <f t="shared" si="107"/>
        <v>11044000</v>
      </c>
    </row>
    <row r="165" spans="1:65" s="64" customFormat="1" ht="35.85" hidden="1" customHeight="1" x14ac:dyDescent="0.2">
      <c r="A165" s="74" t="s">
        <v>135</v>
      </c>
      <c r="B165" s="66"/>
      <c r="C165" s="67"/>
      <c r="D165" s="67"/>
      <c r="E165" s="67"/>
      <c r="F165" s="67"/>
      <c r="G165" s="67">
        <v>14</v>
      </c>
      <c r="H165" s="76" t="s">
        <v>184</v>
      </c>
      <c r="I165" s="101">
        <v>2960000000</v>
      </c>
      <c r="J165" s="90">
        <v>1758004000</v>
      </c>
      <c r="K165" s="89">
        <v>0</v>
      </c>
      <c r="L165" s="89">
        <v>0</v>
      </c>
      <c r="M165" s="89">
        <v>0</v>
      </c>
      <c r="N165" s="90">
        <v>190760000</v>
      </c>
      <c r="O165" s="89">
        <v>0</v>
      </c>
      <c r="P165" s="89">
        <v>0</v>
      </c>
      <c r="Q165" s="78">
        <v>244699961</v>
      </c>
      <c r="R165" s="101">
        <v>0</v>
      </c>
      <c r="S165" s="61"/>
      <c r="T165" s="61"/>
      <c r="U165" s="61"/>
      <c r="V165" s="61">
        <f t="shared" si="96"/>
        <v>2193463961</v>
      </c>
      <c r="W165" s="90">
        <v>1371464000</v>
      </c>
      <c r="X165" s="89">
        <v>0</v>
      </c>
      <c r="Y165" s="89">
        <v>0</v>
      </c>
      <c r="Z165" s="89">
        <v>0</v>
      </c>
      <c r="AA165" s="90">
        <v>5509523</v>
      </c>
      <c r="AB165" s="89">
        <v>544406438</v>
      </c>
      <c r="AC165" s="89">
        <v>0</v>
      </c>
      <c r="AD165" s="78">
        <v>60240000</v>
      </c>
      <c r="AE165" s="101">
        <v>189756000</v>
      </c>
      <c r="AF165" s="61"/>
      <c r="AG165" s="61"/>
      <c r="AH165" s="61"/>
      <c r="AI165" s="61">
        <f t="shared" si="97"/>
        <v>2171375961</v>
      </c>
      <c r="AJ165" s="61">
        <v>0</v>
      </c>
      <c r="AK165" s="89">
        <v>0</v>
      </c>
      <c r="AL165" s="89">
        <v>213852000</v>
      </c>
      <c r="AM165" s="89">
        <v>144576000</v>
      </c>
      <c r="AN165" s="90">
        <v>251032583</v>
      </c>
      <c r="AO165" s="89">
        <v>191936236</v>
      </c>
      <c r="AP165" s="89">
        <v>101296893</v>
      </c>
      <c r="AQ165" s="78">
        <v>536325074</v>
      </c>
      <c r="AR165" s="101">
        <v>12048000</v>
      </c>
      <c r="AS165" s="61"/>
      <c r="AT165" s="61"/>
      <c r="AU165" s="61"/>
      <c r="AV165" s="61">
        <f t="shared" si="98"/>
        <v>1451066786</v>
      </c>
      <c r="AW165" s="61">
        <v>0</v>
      </c>
      <c r="AX165" s="89">
        <v>0</v>
      </c>
      <c r="AY165" s="89">
        <v>173692000</v>
      </c>
      <c r="AZ165" s="89">
        <v>180720000</v>
      </c>
      <c r="BA165" s="90">
        <v>255048583</v>
      </c>
      <c r="BB165" s="89">
        <v>191936236</v>
      </c>
      <c r="BC165" s="89">
        <v>101296893</v>
      </c>
      <c r="BD165" s="78">
        <v>536325074</v>
      </c>
      <c r="BE165" s="78">
        <v>12048000</v>
      </c>
      <c r="BF165" s="61"/>
      <c r="BG165" s="61"/>
      <c r="BH165" s="61"/>
      <c r="BI165" s="62">
        <f t="shared" si="99"/>
        <v>1451066786</v>
      </c>
      <c r="BJ165" s="63">
        <f t="shared" si="104"/>
        <v>766536039</v>
      </c>
      <c r="BK165" s="63">
        <f t="shared" si="105"/>
        <v>22088000</v>
      </c>
      <c r="BL165" s="63">
        <f t="shared" si="106"/>
        <v>720309175</v>
      </c>
      <c r="BM165" s="63">
        <f t="shared" si="107"/>
        <v>0</v>
      </c>
    </row>
    <row r="166" spans="1:65" s="64" customFormat="1" ht="28.5" hidden="1" x14ac:dyDescent="0.2">
      <c r="A166" s="77" t="s">
        <v>135</v>
      </c>
      <c r="B166" s="67"/>
      <c r="C166" s="67"/>
      <c r="D166" s="67"/>
      <c r="E166" s="67"/>
      <c r="F166" s="67"/>
      <c r="G166" s="67">
        <v>15</v>
      </c>
      <c r="H166" s="76" t="s">
        <v>185</v>
      </c>
      <c r="I166" s="101">
        <v>2300000000</v>
      </c>
      <c r="J166" s="90">
        <v>0</v>
      </c>
      <c r="K166" s="89">
        <v>2299963200</v>
      </c>
      <c r="L166" s="89">
        <v>0</v>
      </c>
      <c r="M166" s="89">
        <v>0</v>
      </c>
      <c r="N166" s="90">
        <v>0</v>
      </c>
      <c r="O166" s="89">
        <v>0</v>
      </c>
      <c r="P166" s="89">
        <v>0</v>
      </c>
      <c r="Q166" s="78">
        <v>0</v>
      </c>
      <c r="R166" s="101">
        <v>0</v>
      </c>
      <c r="S166" s="61"/>
      <c r="T166" s="61"/>
      <c r="U166" s="61"/>
      <c r="V166" s="61">
        <f t="shared" si="96"/>
        <v>2299963200</v>
      </c>
      <c r="W166" s="90">
        <v>0</v>
      </c>
      <c r="X166" s="89">
        <v>2299963200</v>
      </c>
      <c r="Y166" s="89">
        <v>0</v>
      </c>
      <c r="Z166" s="89">
        <v>0</v>
      </c>
      <c r="AA166" s="90">
        <v>0</v>
      </c>
      <c r="AB166" s="89">
        <v>0</v>
      </c>
      <c r="AC166" s="89">
        <v>0</v>
      </c>
      <c r="AD166" s="78">
        <v>0</v>
      </c>
      <c r="AE166" s="101">
        <v>0</v>
      </c>
      <c r="AF166" s="61"/>
      <c r="AG166" s="61"/>
      <c r="AH166" s="61"/>
      <c r="AI166" s="61">
        <f t="shared" si="97"/>
        <v>2299963200</v>
      </c>
      <c r="AJ166" s="61">
        <v>0</v>
      </c>
      <c r="AK166" s="89">
        <v>0</v>
      </c>
      <c r="AL166" s="89">
        <v>919985280</v>
      </c>
      <c r="AM166" s="89">
        <v>0</v>
      </c>
      <c r="AN166" s="90">
        <v>1149981600</v>
      </c>
      <c r="AO166" s="89">
        <v>0</v>
      </c>
      <c r="AP166" s="89">
        <v>0</v>
      </c>
      <c r="AQ166" s="78">
        <v>0</v>
      </c>
      <c r="AR166" s="101">
        <v>229996319</v>
      </c>
      <c r="AS166" s="61"/>
      <c r="AT166" s="61"/>
      <c r="AU166" s="61"/>
      <c r="AV166" s="61">
        <f t="shared" si="98"/>
        <v>2299963199</v>
      </c>
      <c r="AW166" s="61">
        <v>0</v>
      </c>
      <c r="AX166" s="89">
        <v>0</v>
      </c>
      <c r="AY166" s="89">
        <v>0</v>
      </c>
      <c r="AZ166" s="89">
        <v>919985280</v>
      </c>
      <c r="BA166" s="90">
        <v>1149981600</v>
      </c>
      <c r="BB166" s="89">
        <v>0</v>
      </c>
      <c r="BC166" s="89">
        <v>0</v>
      </c>
      <c r="BD166" s="78">
        <v>0</v>
      </c>
      <c r="BE166" s="78">
        <v>229996319</v>
      </c>
      <c r="BF166" s="61"/>
      <c r="BG166" s="61"/>
      <c r="BH166" s="61"/>
      <c r="BI166" s="62">
        <f t="shared" si="99"/>
        <v>2299963199</v>
      </c>
      <c r="BJ166" s="63">
        <f t="shared" si="104"/>
        <v>36800</v>
      </c>
      <c r="BK166" s="63">
        <f t="shared" si="105"/>
        <v>0</v>
      </c>
      <c r="BL166" s="63">
        <f t="shared" si="106"/>
        <v>1</v>
      </c>
      <c r="BM166" s="63">
        <f t="shared" si="107"/>
        <v>0</v>
      </c>
    </row>
    <row r="167" spans="1:65" s="64" customFormat="1" ht="28.5" hidden="1" x14ac:dyDescent="0.2">
      <c r="A167" s="77" t="s">
        <v>135</v>
      </c>
      <c r="B167" s="67"/>
      <c r="C167" s="67"/>
      <c r="D167" s="67"/>
      <c r="E167" s="67"/>
      <c r="F167" s="67"/>
      <c r="G167" s="67">
        <v>16</v>
      </c>
      <c r="H167" s="76" t="s">
        <v>186</v>
      </c>
      <c r="I167" s="101">
        <v>140000000</v>
      </c>
      <c r="J167" s="90">
        <v>0</v>
      </c>
      <c r="K167" s="89">
        <v>110440000</v>
      </c>
      <c r="L167" s="89">
        <v>0</v>
      </c>
      <c r="M167" s="89">
        <v>0</v>
      </c>
      <c r="N167" s="90">
        <v>0</v>
      </c>
      <c r="O167" s="89">
        <v>0</v>
      </c>
      <c r="P167" s="89">
        <v>0</v>
      </c>
      <c r="Q167" s="78">
        <v>0</v>
      </c>
      <c r="R167" s="101">
        <v>55405</v>
      </c>
      <c r="S167" s="61"/>
      <c r="T167" s="61"/>
      <c r="U167" s="61"/>
      <c r="V167" s="61">
        <f t="shared" si="96"/>
        <v>110495405</v>
      </c>
      <c r="W167" s="90">
        <v>0</v>
      </c>
      <c r="X167" s="89">
        <v>0</v>
      </c>
      <c r="Y167" s="89">
        <v>0</v>
      </c>
      <c r="Z167" s="89">
        <v>0</v>
      </c>
      <c r="AA167" s="90">
        <v>60240000</v>
      </c>
      <c r="AB167" s="89">
        <v>50200000</v>
      </c>
      <c r="AC167" s="89">
        <v>0</v>
      </c>
      <c r="AD167" s="78">
        <v>0</v>
      </c>
      <c r="AE167" s="101">
        <v>0</v>
      </c>
      <c r="AF167" s="61"/>
      <c r="AG167" s="61"/>
      <c r="AH167" s="61"/>
      <c r="AI167" s="61">
        <f t="shared" si="97"/>
        <v>110440000</v>
      </c>
      <c r="AJ167" s="61">
        <v>0</v>
      </c>
      <c r="AK167" s="89">
        <v>0</v>
      </c>
      <c r="AL167" s="89">
        <v>0</v>
      </c>
      <c r="AM167" s="89">
        <v>0</v>
      </c>
      <c r="AN167" s="90">
        <v>0</v>
      </c>
      <c r="AO167" s="89">
        <v>0</v>
      </c>
      <c r="AP167" s="89">
        <v>0</v>
      </c>
      <c r="AQ167" s="78">
        <v>0</v>
      </c>
      <c r="AR167" s="101">
        <v>0</v>
      </c>
      <c r="AS167" s="61"/>
      <c r="AT167" s="61"/>
      <c r="AU167" s="61"/>
      <c r="AV167" s="61">
        <f t="shared" si="98"/>
        <v>0</v>
      </c>
      <c r="AW167" s="61">
        <v>0</v>
      </c>
      <c r="AX167" s="89">
        <v>0</v>
      </c>
      <c r="AY167" s="89">
        <v>0</v>
      </c>
      <c r="AZ167" s="89">
        <v>0</v>
      </c>
      <c r="BA167" s="90">
        <v>0</v>
      </c>
      <c r="BB167" s="89">
        <v>0</v>
      </c>
      <c r="BC167" s="89">
        <v>0</v>
      </c>
      <c r="BD167" s="78">
        <v>0</v>
      </c>
      <c r="BE167" s="78">
        <v>0</v>
      </c>
      <c r="BF167" s="61"/>
      <c r="BG167" s="61"/>
      <c r="BH167" s="61"/>
      <c r="BI167" s="62">
        <f t="shared" si="99"/>
        <v>0</v>
      </c>
      <c r="BJ167" s="63">
        <f t="shared" si="104"/>
        <v>29504595</v>
      </c>
      <c r="BK167" s="63">
        <f t="shared" si="105"/>
        <v>55405</v>
      </c>
      <c r="BL167" s="63">
        <f t="shared" si="106"/>
        <v>110440000</v>
      </c>
      <c r="BM167" s="63">
        <f t="shared" si="107"/>
        <v>0</v>
      </c>
    </row>
    <row r="168" spans="1:65" s="64" customFormat="1" ht="28.5" hidden="1" x14ac:dyDescent="0.2">
      <c r="A168" s="77" t="s">
        <v>135</v>
      </c>
      <c r="B168" s="67"/>
      <c r="C168" s="67"/>
      <c r="D168" s="67"/>
      <c r="E168" s="67"/>
      <c r="F168" s="67"/>
      <c r="G168" s="67">
        <v>17</v>
      </c>
      <c r="H168" s="76" t="s">
        <v>189</v>
      </c>
      <c r="I168" s="101">
        <v>30000000</v>
      </c>
      <c r="J168" s="61"/>
      <c r="K168" s="61"/>
      <c r="L168" s="89">
        <v>24096000</v>
      </c>
      <c r="M168" s="89">
        <v>0</v>
      </c>
      <c r="N168" s="90">
        <v>0</v>
      </c>
      <c r="O168" s="89">
        <v>0</v>
      </c>
      <c r="P168" s="89">
        <v>0</v>
      </c>
      <c r="Q168" s="78">
        <v>0</v>
      </c>
      <c r="R168" s="101">
        <v>0</v>
      </c>
      <c r="S168" s="61"/>
      <c r="T168" s="61"/>
      <c r="U168" s="61"/>
      <c r="V168" s="61">
        <f t="shared" si="96"/>
        <v>24096000</v>
      </c>
      <c r="W168" s="61"/>
      <c r="X168" s="61"/>
      <c r="Y168" s="89">
        <v>24096000</v>
      </c>
      <c r="Z168" s="89">
        <v>0</v>
      </c>
      <c r="AA168" s="90">
        <v>0</v>
      </c>
      <c r="AB168" s="89">
        <v>0</v>
      </c>
      <c r="AC168" s="89">
        <v>0</v>
      </c>
      <c r="AD168" s="78">
        <v>0</v>
      </c>
      <c r="AE168" s="101">
        <v>0</v>
      </c>
      <c r="AF168" s="61"/>
      <c r="AG168" s="61"/>
      <c r="AH168" s="61"/>
      <c r="AI168" s="61">
        <f t="shared" si="97"/>
        <v>24096000</v>
      </c>
      <c r="AJ168" s="61"/>
      <c r="AK168" s="61"/>
      <c r="AL168" s="89">
        <v>0</v>
      </c>
      <c r="AM168" s="89">
        <v>0</v>
      </c>
      <c r="AN168" s="90">
        <v>8032000</v>
      </c>
      <c r="AO168" s="89">
        <v>8032000</v>
      </c>
      <c r="AP168" s="89">
        <v>8032000</v>
      </c>
      <c r="AQ168" s="78">
        <v>0</v>
      </c>
      <c r="AR168" s="101">
        <v>0</v>
      </c>
      <c r="AS168" s="61"/>
      <c r="AT168" s="61"/>
      <c r="AU168" s="61"/>
      <c r="AV168" s="61">
        <f t="shared" si="98"/>
        <v>24096000</v>
      </c>
      <c r="AW168" s="61"/>
      <c r="AX168" s="61"/>
      <c r="AY168" s="89">
        <v>0</v>
      </c>
      <c r="AZ168" s="89">
        <v>0</v>
      </c>
      <c r="BA168" s="90">
        <v>8032000</v>
      </c>
      <c r="BB168" s="89">
        <v>8032000</v>
      </c>
      <c r="BC168" s="89">
        <v>8032000</v>
      </c>
      <c r="BD168" s="78">
        <v>0</v>
      </c>
      <c r="BE168" s="78">
        <v>0</v>
      </c>
      <c r="BF168" s="61"/>
      <c r="BG168" s="61"/>
      <c r="BH168" s="61"/>
      <c r="BI168" s="62">
        <f t="shared" si="99"/>
        <v>24096000</v>
      </c>
      <c r="BJ168" s="63">
        <f t="shared" si="104"/>
        <v>5904000</v>
      </c>
      <c r="BK168" s="63">
        <f t="shared" si="105"/>
        <v>0</v>
      </c>
      <c r="BL168" s="63">
        <f t="shared" si="106"/>
        <v>0</v>
      </c>
      <c r="BM168" s="63">
        <f t="shared" si="107"/>
        <v>0</v>
      </c>
    </row>
    <row r="169" spans="1:65" s="64" customFormat="1" ht="28.5" hidden="1" x14ac:dyDescent="0.2">
      <c r="A169" s="77" t="s">
        <v>135</v>
      </c>
      <c r="B169" s="67"/>
      <c r="C169" s="67"/>
      <c r="D169" s="67"/>
      <c r="E169" s="67"/>
      <c r="F169" s="67"/>
      <c r="G169" s="67">
        <v>18</v>
      </c>
      <c r="H169" s="89" t="s">
        <v>191</v>
      </c>
      <c r="I169" s="101">
        <v>1978000000</v>
      </c>
      <c r="J169" s="61"/>
      <c r="K169" s="61"/>
      <c r="L169" s="61"/>
      <c r="M169" s="61"/>
      <c r="N169" s="90">
        <v>0</v>
      </c>
      <c r="O169" s="89">
        <v>1884317212</v>
      </c>
      <c r="P169" s="89">
        <v>0</v>
      </c>
      <c r="Q169" s="78">
        <v>0</v>
      </c>
      <c r="R169" s="101">
        <v>0</v>
      </c>
      <c r="S169" s="61"/>
      <c r="T169" s="61"/>
      <c r="U169" s="61"/>
      <c r="V169" s="61">
        <f t="shared" si="96"/>
        <v>1884317212</v>
      </c>
      <c r="W169" s="61"/>
      <c r="X169" s="61"/>
      <c r="Y169" s="61"/>
      <c r="Z169" s="61"/>
      <c r="AA169" s="90">
        <v>0</v>
      </c>
      <c r="AB169" s="89">
        <v>0</v>
      </c>
      <c r="AC169" s="89">
        <v>1884317212</v>
      </c>
      <c r="AD169" s="78">
        <v>0</v>
      </c>
      <c r="AE169" s="101">
        <v>0</v>
      </c>
      <c r="AF169" s="61"/>
      <c r="AG169" s="61"/>
      <c r="AH169" s="61"/>
      <c r="AI169" s="61">
        <f t="shared" si="97"/>
        <v>1884317212</v>
      </c>
      <c r="AJ169" s="61"/>
      <c r="AK169" s="61"/>
      <c r="AL169" s="61"/>
      <c r="AM169" s="61"/>
      <c r="AN169" s="90">
        <v>0</v>
      </c>
      <c r="AO169" s="89">
        <v>0</v>
      </c>
      <c r="AP169" s="89">
        <v>465268214</v>
      </c>
      <c r="AQ169" s="78">
        <v>100026950</v>
      </c>
      <c r="AR169" s="101">
        <v>565295164</v>
      </c>
      <c r="AS169" s="61"/>
      <c r="AT169" s="61"/>
      <c r="AU169" s="61"/>
      <c r="AV169" s="61">
        <f t="shared" si="98"/>
        <v>1130590328</v>
      </c>
      <c r="AW169" s="61"/>
      <c r="AX169" s="61"/>
      <c r="AY169" s="61"/>
      <c r="AZ169" s="61"/>
      <c r="BA169" s="90">
        <v>0</v>
      </c>
      <c r="BB169" s="89">
        <v>0</v>
      </c>
      <c r="BC169" s="89">
        <v>362055606</v>
      </c>
      <c r="BD169" s="78">
        <v>203239558</v>
      </c>
      <c r="BE169" s="78">
        <v>362055606</v>
      </c>
      <c r="BF169" s="61"/>
      <c r="BG169" s="61"/>
      <c r="BH169" s="61"/>
      <c r="BI169" s="62">
        <f t="shared" si="99"/>
        <v>927350770</v>
      </c>
      <c r="BJ169" s="63">
        <f t="shared" si="104"/>
        <v>93682788</v>
      </c>
      <c r="BK169" s="63">
        <f t="shared" si="105"/>
        <v>0</v>
      </c>
      <c r="BL169" s="63">
        <f t="shared" si="106"/>
        <v>753726884</v>
      </c>
      <c r="BM169" s="63">
        <f t="shared" si="107"/>
        <v>203239558</v>
      </c>
    </row>
    <row r="170" spans="1:65" s="64" customFormat="1" ht="28.5" hidden="1" x14ac:dyDescent="0.2">
      <c r="A170" s="77" t="s">
        <v>135</v>
      </c>
      <c r="B170" s="67"/>
      <c r="C170" s="67"/>
      <c r="D170" s="67"/>
      <c r="E170" s="67"/>
      <c r="F170" s="67"/>
      <c r="G170" s="67">
        <v>19</v>
      </c>
      <c r="H170" s="89" t="s">
        <v>195</v>
      </c>
      <c r="I170" s="101">
        <v>1299166600</v>
      </c>
      <c r="J170" s="61"/>
      <c r="K170" s="61"/>
      <c r="L170" s="61"/>
      <c r="M170" s="61"/>
      <c r="N170" s="61"/>
      <c r="O170" s="61"/>
      <c r="P170" s="89">
        <v>1073226917</v>
      </c>
      <c r="Q170" s="78">
        <v>0</v>
      </c>
      <c r="R170" s="101">
        <v>0</v>
      </c>
      <c r="S170" s="61"/>
      <c r="T170" s="61"/>
      <c r="U170" s="61"/>
      <c r="V170" s="61">
        <f t="shared" si="96"/>
        <v>1073226917</v>
      </c>
      <c r="W170" s="61"/>
      <c r="X170" s="61"/>
      <c r="Y170" s="61"/>
      <c r="Z170" s="61"/>
      <c r="AA170" s="61"/>
      <c r="AB170" s="61"/>
      <c r="AC170" s="89">
        <v>370287023</v>
      </c>
      <c r="AD170" s="78">
        <v>5477771</v>
      </c>
      <c r="AE170" s="101">
        <v>254104052</v>
      </c>
      <c r="AF170" s="61"/>
      <c r="AG170" s="61"/>
      <c r="AH170" s="61"/>
      <c r="AI170" s="61">
        <f t="shared" si="97"/>
        <v>629868846</v>
      </c>
      <c r="AJ170" s="61"/>
      <c r="AK170" s="61"/>
      <c r="AL170" s="61"/>
      <c r="AM170" s="61"/>
      <c r="AN170" s="61"/>
      <c r="AO170" s="61"/>
      <c r="AP170" s="89">
        <v>16037253</v>
      </c>
      <c r="AQ170" s="78">
        <v>5477771</v>
      </c>
      <c r="AR170" s="101">
        <v>99414188</v>
      </c>
      <c r="AS170" s="61"/>
      <c r="AT170" s="61"/>
      <c r="AU170" s="61"/>
      <c r="AV170" s="61">
        <f t="shared" si="98"/>
        <v>120929212</v>
      </c>
      <c r="AW170" s="61"/>
      <c r="AX170" s="61"/>
      <c r="AY170" s="61"/>
      <c r="AZ170" s="61"/>
      <c r="BA170" s="61"/>
      <c r="BB170" s="61"/>
      <c r="BC170" s="89">
        <v>16037253</v>
      </c>
      <c r="BD170" s="78">
        <v>5477771</v>
      </c>
      <c r="BE170" s="78">
        <v>99414188</v>
      </c>
      <c r="BF170" s="61"/>
      <c r="BG170" s="61"/>
      <c r="BH170" s="61"/>
      <c r="BI170" s="62">
        <f t="shared" si="99"/>
        <v>120929212</v>
      </c>
      <c r="BJ170" s="63">
        <f t="shared" si="104"/>
        <v>225939683</v>
      </c>
      <c r="BK170" s="63">
        <f t="shared" si="105"/>
        <v>443358071</v>
      </c>
      <c r="BL170" s="63">
        <f t="shared" si="106"/>
        <v>508939634</v>
      </c>
      <c r="BM170" s="63">
        <f t="shared" si="107"/>
        <v>0</v>
      </c>
    </row>
    <row r="171" spans="1:65" s="64" customFormat="1" ht="28.5" hidden="1" x14ac:dyDescent="0.2">
      <c r="A171" s="77" t="s">
        <v>135</v>
      </c>
      <c r="B171" s="67"/>
      <c r="C171" s="67"/>
      <c r="D171" s="67"/>
      <c r="E171" s="67"/>
      <c r="F171" s="67"/>
      <c r="G171" s="67">
        <v>20</v>
      </c>
      <c r="H171" s="89" t="s">
        <v>196</v>
      </c>
      <c r="I171" s="101">
        <v>20000000</v>
      </c>
      <c r="J171" s="61"/>
      <c r="K171" s="61"/>
      <c r="L171" s="61"/>
      <c r="M171" s="61"/>
      <c r="N171" s="61"/>
      <c r="O171" s="61"/>
      <c r="P171" s="89">
        <v>15461600</v>
      </c>
      <c r="Q171" s="78">
        <v>0</v>
      </c>
      <c r="R171" s="101">
        <v>0</v>
      </c>
      <c r="S171" s="61"/>
      <c r="T171" s="61"/>
      <c r="U171" s="61"/>
      <c r="V171" s="61">
        <f t="shared" si="96"/>
        <v>15461600</v>
      </c>
      <c r="W171" s="61"/>
      <c r="X171" s="61"/>
      <c r="Y171" s="61"/>
      <c r="Z171" s="61"/>
      <c r="AA171" s="61"/>
      <c r="AB171" s="61"/>
      <c r="AC171" s="89">
        <v>14228688</v>
      </c>
      <c r="AD171" s="78">
        <v>0</v>
      </c>
      <c r="AE171" s="101">
        <v>0</v>
      </c>
      <c r="AF171" s="61"/>
      <c r="AG171" s="61"/>
      <c r="AH171" s="61"/>
      <c r="AI171" s="61">
        <f t="shared" si="97"/>
        <v>14228688</v>
      </c>
      <c r="AJ171" s="61"/>
      <c r="AK171" s="61"/>
      <c r="AL171" s="61"/>
      <c r="AM171" s="61"/>
      <c r="AN171" s="61"/>
      <c r="AO171" s="61"/>
      <c r="AP171" s="89">
        <v>0</v>
      </c>
      <c r="AQ171" s="78">
        <v>0</v>
      </c>
      <c r="AR171" s="101">
        <v>14228688</v>
      </c>
      <c r="AS171" s="61"/>
      <c r="AT171" s="61"/>
      <c r="AU171" s="61"/>
      <c r="AV171" s="61">
        <f t="shared" si="98"/>
        <v>14228688</v>
      </c>
      <c r="AW171" s="61"/>
      <c r="AX171" s="61"/>
      <c r="AY171" s="61"/>
      <c r="AZ171" s="61"/>
      <c r="BA171" s="61"/>
      <c r="BB171" s="61"/>
      <c r="BC171" s="89">
        <v>0</v>
      </c>
      <c r="BD171" s="78">
        <v>0</v>
      </c>
      <c r="BE171" s="78">
        <v>12220688</v>
      </c>
      <c r="BF171" s="61"/>
      <c r="BG171" s="61"/>
      <c r="BH171" s="61"/>
      <c r="BI171" s="62">
        <f t="shared" si="99"/>
        <v>12220688</v>
      </c>
      <c r="BJ171" s="63">
        <f t="shared" si="104"/>
        <v>4538400</v>
      </c>
      <c r="BK171" s="63">
        <f t="shared" si="105"/>
        <v>1232912</v>
      </c>
      <c r="BL171" s="63">
        <f t="shared" si="106"/>
        <v>0</v>
      </c>
      <c r="BM171" s="63">
        <f t="shared" si="107"/>
        <v>2008000</v>
      </c>
    </row>
    <row r="172" spans="1:65" s="64" customFormat="1" ht="28.5" hidden="1" x14ac:dyDescent="0.2">
      <c r="A172" s="77" t="s">
        <v>135</v>
      </c>
      <c r="B172" s="67"/>
      <c r="C172" s="67"/>
      <c r="D172" s="67"/>
      <c r="E172" s="67"/>
      <c r="F172" s="67"/>
      <c r="G172" s="67">
        <v>21</v>
      </c>
      <c r="H172" s="89" t="s">
        <v>197</v>
      </c>
      <c r="I172" s="101">
        <v>15000000</v>
      </c>
      <c r="J172" s="61"/>
      <c r="K172" s="61"/>
      <c r="L172" s="61"/>
      <c r="M172" s="61"/>
      <c r="N172" s="61"/>
      <c r="O172" s="61"/>
      <c r="P172" s="89">
        <v>13650637</v>
      </c>
      <c r="Q172" s="78">
        <v>0</v>
      </c>
      <c r="R172" s="101">
        <v>0</v>
      </c>
      <c r="S172" s="61"/>
      <c r="T172" s="61"/>
      <c r="U172" s="61"/>
      <c r="V172" s="61">
        <f t="shared" si="96"/>
        <v>13650637</v>
      </c>
      <c r="W172" s="61"/>
      <c r="X172" s="61"/>
      <c r="Y172" s="61"/>
      <c r="Z172" s="61"/>
      <c r="AA172" s="61"/>
      <c r="AB172" s="61"/>
      <c r="AC172" s="89">
        <v>99077</v>
      </c>
      <c r="AD172" s="78">
        <v>5573985</v>
      </c>
      <c r="AE172" s="101">
        <v>0</v>
      </c>
      <c r="AF172" s="61"/>
      <c r="AG172" s="61"/>
      <c r="AH172" s="61"/>
      <c r="AI172" s="61">
        <f t="shared" si="97"/>
        <v>5673062</v>
      </c>
      <c r="AJ172" s="61"/>
      <c r="AK172" s="61"/>
      <c r="AL172" s="61"/>
      <c r="AM172" s="61"/>
      <c r="AN172" s="61"/>
      <c r="AO172" s="61"/>
      <c r="AP172" s="89">
        <v>0</v>
      </c>
      <c r="AQ172" s="78">
        <v>5673062</v>
      </c>
      <c r="AR172" s="101">
        <v>0</v>
      </c>
      <c r="AS172" s="61"/>
      <c r="AT172" s="61"/>
      <c r="AU172" s="61"/>
      <c r="AV172" s="61">
        <f t="shared" si="98"/>
        <v>5673062</v>
      </c>
      <c r="AW172" s="61"/>
      <c r="AX172" s="61"/>
      <c r="AY172" s="61"/>
      <c r="AZ172" s="61"/>
      <c r="BA172" s="61"/>
      <c r="BB172" s="61"/>
      <c r="BC172" s="89">
        <v>0</v>
      </c>
      <c r="BD172" s="78">
        <v>5673062</v>
      </c>
      <c r="BE172" s="78">
        <v>0</v>
      </c>
      <c r="BF172" s="61"/>
      <c r="BG172" s="61"/>
      <c r="BH172" s="61"/>
      <c r="BI172" s="62">
        <f t="shared" si="99"/>
        <v>5673062</v>
      </c>
      <c r="BJ172" s="63">
        <f t="shared" si="104"/>
        <v>1349363</v>
      </c>
      <c r="BK172" s="63">
        <f t="shared" si="105"/>
        <v>7977575</v>
      </c>
      <c r="BL172" s="63">
        <f t="shared" si="106"/>
        <v>0</v>
      </c>
      <c r="BM172" s="63">
        <f t="shared" si="107"/>
        <v>0</v>
      </c>
    </row>
    <row r="173" spans="1:65" s="64" customFormat="1" ht="28.5" hidden="1" x14ac:dyDescent="0.2">
      <c r="A173" s="77" t="s">
        <v>135</v>
      </c>
      <c r="B173" s="67"/>
      <c r="C173" s="67"/>
      <c r="D173" s="67"/>
      <c r="E173" s="67"/>
      <c r="F173" s="67"/>
      <c r="G173" s="67">
        <v>22</v>
      </c>
      <c r="H173" s="89" t="s">
        <v>198</v>
      </c>
      <c r="I173" s="101">
        <v>75000000</v>
      </c>
      <c r="J173" s="61"/>
      <c r="K173" s="61"/>
      <c r="L173" s="61"/>
      <c r="M173" s="61"/>
      <c r="N173" s="61"/>
      <c r="O173" s="61"/>
      <c r="P173" s="89">
        <v>74998800</v>
      </c>
      <c r="Q173" s="78">
        <v>0</v>
      </c>
      <c r="R173" s="101">
        <v>0</v>
      </c>
      <c r="S173" s="61"/>
      <c r="T173" s="61"/>
      <c r="U173" s="61"/>
      <c r="V173" s="61">
        <f t="shared" si="96"/>
        <v>74998800</v>
      </c>
      <c r="W173" s="61"/>
      <c r="X173" s="61"/>
      <c r="Y173" s="61"/>
      <c r="Z173" s="61"/>
      <c r="AA173" s="61"/>
      <c r="AB173" s="61"/>
      <c r="AC173" s="89">
        <v>0</v>
      </c>
      <c r="AD173" s="78">
        <v>74998800</v>
      </c>
      <c r="AE173" s="101">
        <v>0</v>
      </c>
      <c r="AF173" s="61"/>
      <c r="AG173" s="61"/>
      <c r="AH173" s="61"/>
      <c r="AI173" s="61">
        <f t="shared" si="97"/>
        <v>74998800</v>
      </c>
      <c r="AJ173" s="61"/>
      <c r="AK173" s="61"/>
      <c r="AL173" s="61"/>
      <c r="AM173" s="61"/>
      <c r="AN173" s="61"/>
      <c r="AO173" s="61"/>
      <c r="AP173" s="89">
        <v>0</v>
      </c>
      <c r="AQ173" s="78">
        <v>0</v>
      </c>
      <c r="AR173" s="101">
        <v>29999520</v>
      </c>
      <c r="AS173" s="61"/>
      <c r="AT173" s="61"/>
      <c r="AU173" s="61"/>
      <c r="AV173" s="61">
        <f t="shared" si="98"/>
        <v>29999520</v>
      </c>
      <c r="AW173" s="61"/>
      <c r="AX173" s="61"/>
      <c r="AY173" s="61"/>
      <c r="AZ173" s="61"/>
      <c r="BA173" s="61"/>
      <c r="BB173" s="61"/>
      <c r="BC173" s="89">
        <v>0</v>
      </c>
      <c r="BD173" s="78">
        <v>0</v>
      </c>
      <c r="BE173" s="78">
        <v>29999520</v>
      </c>
      <c r="BF173" s="61"/>
      <c r="BG173" s="61"/>
      <c r="BH173" s="61"/>
      <c r="BI173" s="62">
        <f t="shared" si="99"/>
        <v>29999520</v>
      </c>
      <c r="BJ173" s="63">
        <f t="shared" si="104"/>
        <v>1200</v>
      </c>
      <c r="BK173" s="63">
        <f t="shared" si="105"/>
        <v>0</v>
      </c>
      <c r="BL173" s="63">
        <f t="shared" si="106"/>
        <v>44999280</v>
      </c>
      <c r="BM173" s="63">
        <f t="shared" si="107"/>
        <v>0</v>
      </c>
    </row>
    <row r="174" spans="1:65" s="64" customFormat="1" ht="28.5" hidden="1" x14ac:dyDescent="0.2">
      <c r="A174" s="77" t="s">
        <v>135</v>
      </c>
      <c r="B174" s="67"/>
      <c r="C174" s="67"/>
      <c r="D174" s="67"/>
      <c r="E174" s="67"/>
      <c r="F174" s="67"/>
      <c r="G174" s="67">
        <v>23</v>
      </c>
      <c r="H174" s="89" t="s">
        <v>199</v>
      </c>
      <c r="I174" s="101">
        <v>195000000</v>
      </c>
      <c r="J174" s="61"/>
      <c r="K174" s="61"/>
      <c r="L174" s="61"/>
      <c r="M174" s="61"/>
      <c r="N174" s="61"/>
      <c r="O174" s="61"/>
      <c r="P174" s="89">
        <v>0</v>
      </c>
      <c r="Q174" s="78">
        <v>147427931</v>
      </c>
      <c r="R174" s="101">
        <v>0</v>
      </c>
      <c r="S174" s="61"/>
      <c r="T174" s="61"/>
      <c r="U174" s="61"/>
      <c r="V174" s="61">
        <f t="shared" si="96"/>
        <v>147427931</v>
      </c>
      <c r="W174" s="61"/>
      <c r="X174" s="61"/>
      <c r="Y174" s="61"/>
      <c r="Z174" s="61"/>
      <c r="AA174" s="61"/>
      <c r="AB174" s="61"/>
      <c r="AC174" s="89">
        <v>0</v>
      </c>
      <c r="AD174" s="78">
        <v>127347931</v>
      </c>
      <c r="AE174" s="101">
        <v>20080000</v>
      </c>
      <c r="AF174" s="61"/>
      <c r="AG174" s="61"/>
      <c r="AH174" s="61"/>
      <c r="AI174" s="61">
        <f t="shared" si="97"/>
        <v>147427931</v>
      </c>
      <c r="AJ174" s="61"/>
      <c r="AK174" s="61"/>
      <c r="AL174" s="61"/>
      <c r="AM174" s="61"/>
      <c r="AN174" s="61"/>
      <c r="AO174" s="61"/>
      <c r="AP174" s="89">
        <v>0</v>
      </c>
      <c r="AQ174" s="78">
        <v>341931</v>
      </c>
      <c r="AR174" s="101">
        <v>43774400</v>
      </c>
      <c r="AS174" s="61"/>
      <c r="AT174" s="61"/>
      <c r="AU174" s="61"/>
      <c r="AV174" s="61">
        <f t="shared" si="98"/>
        <v>44116331</v>
      </c>
      <c r="AW174" s="61"/>
      <c r="AX174" s="61"/>
      <c r="AY174" s="61"/>
      <c r="AZ174" s="61"/>
      <c r="BA174" s="61"/>
      <c r="BB174" s="61"/>
      <c r="BC174" s="89">
        <v>0</v>
      </c>
      <c r="BD174" s="78">
        <v>341931</v>
      </c>
      <c r="BE174" s="78">
        <v>43774400</v>
      </c>
      <c r="BF174" s="61"/>
      <c r="BG174" s="61"/>
      <c r="BH174" s="61"/>
      <c r="BI174" s="62">
        <f t="shared" si="99"/>
        <v>44116331</v>
      </c>
      <c r="BJ174" s="63">
        <f t="shared" si="104"/>
        <v>47572069</v>
      </c>
      <c r="BK174" s="63">
        <f t="shared" si="105"/>
        <v>0</v>
      </c>
      <c r="BL174" s="63">
        <f t="shared" si="106"/>
        <v>103311600</v>
      </c>
      <c r="BM174" s="63">
        <f t="shared" si="107"/>
        <v>0</v>
      </c>
    </row>
    <row r="175" spans="1:65" s="64" customFormat="1" ht="28.5" hidden="1" x14ac:dyDescent="0.2">
      <c r="A175" s="77" t="s">
        <v>135</v>
      </c>
      <c r="B175" s="67"/>
      <c r="C175" s="67"/>
      <c r="D175" s="67"/>
      <c r="E175" s="67"/>
      <c r="F175" s="67"/>
      <c r="G175" s="67">
        <v>24</v>
      </c>
      <c r="H175" s="89" t="s">
        <v>200</v>
      </c>
      <c r="I175" s="101">
        <v>27100000</v>
      </c>
      <c r="J175" s="61"/>
      <c r="K175" s="61"/>
      <c r="L175" s="61"/>
      <c r="M175" s="61"/>
      <c r="N175" s="61"/>
      <c r="O175" s="61"/>
      <c r="P175" s="89">
        <v>0</v>
      </c>
      <c r="Q175" s="78">
        <v>25602000</v>
      </c>
      <c r="R175" s="101">
        <v>0</v>
      </c>
      <c r="S175" s="61"/>
      <c r="T175" s="61"/>
      <c r="U175" s="61"/>
      <c r="V175" s="61">
        <f t="shared" si="96"/>
        <v>25602000</v>
      </c>
      <c r="W175" s="61"/>
      <c r="X175" s="61"/>
      <c r="Y175" s="61"/>
      <c r="Z175" s="61"/>
      <c r="AA175" s="61"/>
      <c r="AB175" s="61"/>
      <c r="AC175" s="89">
        <v>0</v>
      </c>
      <c r="AD175" s="78">
        <v>0</v>
      </c>
      <c r="AE175" s="101">
        <v>20582000</v>
      </c>
      <c r="AF175" s="61"/>
      <c r="AG175" s="61"/>
      <c r="AH175" s="61"/>
      <c r="AI175" s="61">
        <f t="shared" si="97"/>
        <v>20582000</v>
      </c>
      <c r="AJ175" s="61"/>
      <c r="AK175" s="61"/>
      <c r="AL175" s="61"/>
      <c r="AM175" s="61"/>
      <c r="AN175" s="61"/>
      <c r="AO175" s="61"/>
      <c r="AP175" s="89">
        <v>0</v>
      </c>
      <c r="AQ175" s="78">
        <v>0</v>
      </c>
      <c r="AR175" s="101">
        <v>0</v>
      </c>
      <c r="AS175" s="61"/>
      <c r="AT175" s="61"/>
      <c r="AU175" s="61"/>
      <c r="AV175" s="61">
        <f t="shared" si="98"/>
        <v>0</v>
      </c>
      <c r="AW175" s="61"/>
      <c r="AX175" s="61"/>
      <c r="AY175" s="61"/>
      <c r="AZ175" s="61"/>
      <c r="BA175" s="61"/>
      <c r="BB175" s="61"/>
      <c r="BC175" s="89">
        <v>0</v>
      </c>
      <c r="BD175" s="78">
        <v>0</v>
      </c>
      <c r="BE175" s="78">
        <v>0</v>
      </c>
      <c r="BF175" s="61"/>
      <c r="BG175" s="61"/>
      <c r="BH175" s="61"/>
      <c r="BI175" s="62">
        <f t="shared" si="99"/>
        <v>0</v>
      </c>
      <c r="BJ175" s="63">
        <f t="shared" si="104"/>
        <v>1498000</v>
      </c>
      <c r="BK175" s="63">
        <f t="shared" si="105"/>
        <v>5020000</v>
      </c>
      <c r="BL175" s="63">
        <f t="shared" si="106"/>
        <v>20582000</v>
      </c>
      <c r="BM175" s="63">
        <f t="shared" si="107"/>
        <v>0</v>
      </c>
    </row>
    <row r="176" spans="1:65" s="64" customFormat="1" ht="28.5" hidden="1" x14ac:dyDescent="0.2">
      <c r="A176" s="77" t="s">
        <v>135</v>
      </c>
      <c r="B176" s="67"/>
      <c r="C176" s="67"/>
      <c r="D176" s="67"/>
      <c r="E176" s="67"/>
      <c r="F176" s="67"/>
      <c r="G176" s="67">
        <v>25</v>
      </c>
      <c r="H176" s="89" t="s">
        <v>201</v>
      </c>
      <c r="I176" s="101">
        <v>601370384</v>
      </c>
      <c r="J176" s="61"/>
      <c r="K176" s="61"/>
      <c r="L176" s="61"/>
      <c r="M176" s="61"/>
      <c r="N176" s="61"/>
      <c r="O176" s="61"/>
      <c r="P176" s="89">
        <v>0</v>
      </c>
      <c r="Q176" s="78">
        <v>551691893</v>
      </c>
      <c r="R176" s="101">
        <v>0</v>
      </c>
      <c r="S176" s="61"/>
      <c r="T176" s="61"/>
      <c r="U176" s="61"/>
      <c r="V176" s="61">
        <f t="shared" si="96"/>
        <v>551691893</v>
      </c>
      <c r="W176" s="61"/>
      <c r="X176" s="61"/>
      <c r="Y176" s="61"/>
      <c r="Z176" s="61"/>
      <c r="AA176" s="61"/>
      <c r="AB176" s="61"/>
      <c r="AC176" s="89">
        <v>0</v>
      </c>
      <c r="AD176" s="78">
        <v>299939059</v>
      </c>
      <c r="AE176" s="101">
        <v>205358160</v>
      </c>
      <c r="AF176" s="61"/>
      <c r="AG176" s="61"/>
      <c r="AH176" s="61"/>
      <c r="AI176" s="61">
        <f t="shared" si="97"/>
        <v>505297219</v>
      </c>
      <c r="AJ176" s="61"/>
      <c r="AK176" s="61"/>
      <c r="AL176" s="61"/>
      <c r="AM176" s="61"/>
      <c r="AN176" s="61"/>
      <c r="AO176" s="61"/>
      <c r="AP176" s="89">
        <v>0</v>
      </c>
      <c r="AQ176" s="78">
        <v>0</v>
      </c>
      <c r="AR176" s="101">
        <v>69926113</v>
      </c>
      <c r="AS176" s="61"/>
      <c r="AT176" s="61"/>
      <c r="AU176" s="61"/>
      <c r="AV176" s="61">
        <f t="shared" si="98"/>
        <v>69926113</v>
      </c>
      <c r="AW176" s="61"/>
      <c r="AX176" s="61"/>
      <c r="AY176" s="61"/>
      <c r="AZ176" s="61"/>
      <c r="BA176" s="61"/>
      <c r="BB176" s="61"/>
      <c r="BC176" s="89">
        <v>0</v>
      </c>
      <c r="BD176" s="78">
        <v>0</v>
      </c>
      <c r="BE176" s="78">
        <v>69073014</v>
      </c>
      <c r="BF176" s="61"/>
      <c r="BG176" s="61"/>
      <c r="BH176" s="61"/>
      <c r="BI176" s="62">
        <f t="shared" si="99"/>
        <v>69073014</v>
      </c>
      <c r="BJ176" s="63">
        <f t="shared" si="104"/>
        <v>49678491</v>
      </c>
      <c r="BK176" s="63">
        <f t="shared" si="105"/>
        <v>46394674</v>
      </c>
      <c r="BL176" s="63">
        <f t="shared" si="106"/>
        <v>435371106</v>
      </c>
      <c r="BM176" s="63">
        <f t="shared" si="107"/>
        <v>853099</v>
      </c>
    </row>
    <row r="177" spans="1:65" s="64" customFormat="1" ht="28.5" hidden="1" x14ac:dyDescent="0.2">
      <c r="A177" s="77" t="s">
        <v>135</v>
      </c>
      <c r="B177" s="67"/>
      <c r="C177" s="67"/>
      <c r="D177" s="67"/>
      <c r="E177" s="67"/>
      <c r="F177" s="67"/>
      <c r="G177" s="67">
        <v>26</v>
      </c>
      <c r="H177" s="76" t="s">
        <v>205</v>
      </c>
      <c r="I177" s="101">
        <v>486000000</v>
      </c>
      <c r="J177" s="61"/>
      <c r="K177" s="61"/>
      <c r="L177" s="61"/>
      <c r="M177" s="61"/>
      <c r="N177" s="61"/>
      <c r="O177" s="61"/>
      <c r="P177" s="61"/>
      <c r="Q177" s="78">
        <v>0</v>
      </c>
      <c r="R177" s="101">
        <v>412117308</v>
      </c>
      <c r="S177" s="61"/>
      <c r="T177" s="61"/>
      <c r="U177" s="61"/>
      <c r="V177" s="61">
        <f t="shared" si="96"/>
        <v>412117308</v>
      </c>
      <c r="W177" s="61"/>
      <c r="X177" s="61"/>
      <c r="Y177" s="61"/>
      <c r="Z177" s="61"/>
      <c r="AA177" s="61"/>
      <c r="AB177" s="61"/>
      <c r="AC177" s="61"/>
      <c r="AD177" s="78">
        <v>0</v>
      </c>
      <c r="AE177" s="101">
        <v>269819616</v>
      </c>
      <c r="AF177" s="61"/>
      <c r="AG177" s="61"/>
      <c r="AH177" s="61"/>
      <c r="AI177" s="61">
        <f t="shared" si="97"/>
        <v>269819616</v>
      </c>
      <c r="AJ177" s="61"/>
      <c r="AK177" s="61"/>
      <c r="AL177" s="61"/>
      <c r="AM177" s="61"/>
      <c r="AN177" s="61"/>
      <c r="AO177" s="61"/>
      <c r="AP177" s="61"/>
      <c r="AQ177" s="78">
        <v>0</v>
      </c>
      <c r="AR177" s="101">
        <v>747616</v>
      </c>
      <c r="AS177" s="61"/>
      <c r="AT177" s="61"/>
      <c r="AU177" s="61"/>
      <c r="AV177" s="61">
        <f t="shared" si="98"/>
        <v>747616</v>
      </c>
      <c r="AW177" s="61"/>
      <c r="AX177" s="61"/>
      <c r="AY177" s="61"/>
      <c r="AZ177" s="61"/>
      <c r="BA177" s="61"/>
      <c r="BB177" s="61"/>
      <c r="BC177" s="61"/>
      <c r="BD177" s="78">
        <v>0</v>
      </c>
      <c r="BE177" s="78">
        <v>747616</v>
      </c>
      <c r="BF177" s="61"/>
      <c r="BG177" s="61"/>
      <c r="BH177" s="61"/>
      <c r="BI177" s="62">
        <f t="shared" si="99"/>
        <v>747616</v>
      </c>
      <c r="BJ177" s="63">
        <f t="shared" si="104"/>
        <v>73882692</v>
      </c>
      <c r="BK177" s="63">
        <f t="shared" si="105"/>
        <v>142297692</v>
      </c>
      <c r="BL177" s="63">
        <f t="shared" si="106"/>
        <v>269072000</v>
      </c>
      <c r="BM177" s="63">
        <f t="shared" si="107"/>
        <v>0</v>
      </c>
    </row>
    <row r="178" spans="1:65" s="64" customFormat="1" ht="28.5" hidden="1" x14ac:dyDescent="0.2">
      <c r="A178" s="77" t="s">
        <v>135</v>
      </c>
      <c r="B178" s="67"/>
      <c r="C178" s="67"/>
      <c r="D178" s="67"/>
      <c r="E178" s="67"/>
      <c r="F178" s="67"/>
      <c r="G178" s="67">
        <v>27</v>
      </c>
      <c r="H178" s="76" t="s">
        <v>206</v>
      </c>
      <c r="I178" s="101">
        <v>384000000</v>
      </c>
      <c r="J178" s="61"/>
      <c r="K178" s="61"/>
      <c r="L178" s="61"/>
      <c r="M178" s="61"/>
      <c r="N178" s="61"/>
      <c r="O178" s="61"/>
      <c r="P178" s="61"/>
      <c r="Q178" s="78">
        <v>0</v>
      </c>
      <c r="R178" s="101">
        <v>383718107</v>
      </c>
      <c r="S178" s="61"/>
      <c r="T178" s="61"/>
      <c r="U178" s="61"/>
      <c r="V178" s="61">
        <f t="shared" si="96"/>
        <v>383718107</v>
      </c>
      <c r="W178" s="61"/>
      <c r="X178" s="61"/>
      <c r="Y178" s="61"/>
      <c r="Z178" s="61"/>
      <c r="AA178" s="61"/>
      <c r="AB178" s="61"/>
      <c r="AC178" s="61"/>
      <c r="AD178" s="78">
        <v>0</v>
      </c>
      <c r="AE178" s="101">
        <v>383718107</v>
      </c>
      <c r="AF178" s="61"/>
      <c r="AG178" s="61"/>
      <c r="AH178" s="61"/>
      <c r="AI178" s="61">
        <f t="shared" si="97"/>
        <v>383718107</v>
      </c>
      <c r="AJ178" s="61"/>
      <c r="AK178" s="61"/>
      <c r="AL178" s="61"/>
      <c r="AM178" s="61"/>
      <c r="AN178" s="61"/>
      <c r="AO178" s="61"/>
      <c r="AP178" s="61"/>
      <c r="AQ178" s="78">
        <v>0</v>
      </c>
      <c r="AR178" s="101">
        <v>0</v>
      </c>
      <c r="AS178" s="61"/>
      <c r="AT178" s="61"/>
      <c r="AU178" s="61"/>
      <c r="AV178" s="61">
        <f t="shared" si="98"/>
        <v>0</v>
      </c>
      <c r="AW178" s="61"/>
      <c r="AX178" s="61"/>
      <c r="AY178" s="61"/>
      <c r="AZ178" s="61"/>
      <c r="BA178" s="61"/>
      <c r="BB178" s="61"/>
      <c r="BC178" s="61"/>
      <c r="BD178" s="78">
        <v>0</v>
      </c>
      <c r="BE178" s="78">
        <v>0</v>
      </c>
      <c r="BF178" s="61"/>
      <c r="BG178" s="61"/>
      <c r="BH178" s="61"/>
      <c r="BI178" s="62">
        <f t="shared" si="99"/>
        <v>0</v>
      </c>
      <c r="BJ178" s="63">
        <f t="shared" si="104"/>
        <v>281893</v>
      </c>
      <c r="BK178" s="63">
        <f t="shared" si="105"/>
        <v>0</v>
      </c>
      <c r="BL178" s="63">
        <f t="shared" si="106"/>
        <v>383718107</v>
      </c>
      <c r="BM178" s="63">
        <f t="shared" si="107"/>
        <v>0</v>
      </c>
    </row>
    <row r="179" spans="1:65" s="64" customFormat="1" ht="28.5" hidden="1" x14ac:dyDescent="0.2">
      <c r="A179" s="77" t="s">
        <v>135</v>
      </c>
      <c r="B179" s="67"/>
      <c r="C179" s="67"/>
      <c r="D179" s="67"/>
      <c r="E179" s="67"/>
      <c r="F179" s="67"/>
      <c r="G179" s="67">
        <f>+G178+1</f>
        <v>28</v>
      </c>
      <c r="H179" s="76" t="s">
        <v>208</v>
      </c>
      <c r="I179" s="101">
        <v>14725000</v>
      </c>
      <c r="J179" s="61"/>
      <c r="K179" s="61"/>
      <c r="L179" s="61"/>
      <c r="M179" s="61"/>
      <c r="N179" s="61"/>
      <c r="O179" s="61"/>
      <c r="P179" s="61"/>
      <c r="Q179" s="78"/>
      <c r="R179" s="101">
        <v>12655018</v>
      </c>
      <c r="S179" s="61"/>
      <c r="T179" s="61"/>
      <c r="U179" s="61"/>
      <c r="V179" s="61">
        <f t="shared" ref="V179:V224" si="108">SUM(J179:U179)</f>
        <v>12655018</v>
      </c>
      <c r="W179" s="61"/>
      <c r="X179" s="61"/>
      <c r="Y179" s="61"/>
      <c r="Z179" s="61"/>
      <c r="AA179" s="61"/>
      <c r="AB179" s="61"/>
      <c r="AC179" s="61"/>
      <c r="AD179" s="78"/>
      <c r="AE179" s="101">
        <v>0</v>
      </c>
      <c r="AF179" s="61"/>
      <c r="AG179" s="61"/>
      <c r="AH179" s="61"/>
      <c r="AI179" s="61">
        <f t="shared" ref="AI179:AI224" si="109">SUM(W179:AH179)</f>
        <v>0</v>
      </c>
      <c r="AJ179" s="61"/>
      <c r="AK179" s="61"/>
      <c r="AL179" s="61"/>
      <c r="AM179" s="61"/>
      <c r="AN179" s="61"/>
      <c r="AO179" s="61"/>
      <c r="AP179" s="61"/>
      <c r="AQ179" s="78"/>
      <c r="AR179" s="101">
        <v>0</v>
      </c>
      <c r="AS179" s="61"/>
      <c r="AT179" s="61"/>
      <c r="AU179" s="61"/>
      <c r="AV179" s="61">
        <f t="shared" ref="AV179:AV224" si="110">SUM(AJ179:AU179)</f>
        <v>0</v>
      </c>
      <c r="AW179" s="61"/>
      <c r="AX179" s="61"/>
      <c r="AY179" s="61"/>
      <c r="AZ179" s="61"/>
      <c r="BA179" s="61"/>
      <c r="BB179" s="61"/>
      <c r="BC179" s="61"/>
      <c r="BD179" s="78"/>
      <c r="BE179" s="78">
        <v>0</v>
      </c>
      <c r="BF179" s="61"/>
      <c r="BG179" s="61"/>
      <c r="BH179" s="61"/>
      <c r="BI179" s="62">
        <f t="shared" ref="BI179:BI224" si="111">SUM(AW179:BH179)</f>
        <v>0</v>
      </c>
      <c r="BJ179" s="63">
        <f t="shared" ref="BJ179:BJ225" si="112">+I179-V179</f>
        <v>2069982</v>
      </c>
      <c r="BK179" s="63">
        <f t="shared" ref="BK179:BK225" si="113">+V179-AI179</f>
        <v>12655018</v>
      </c>
      <c r="BL179" s="63">
        <f t="shared" ref="BL179:BL225" si="114">+AI179-AV179</f>
        <v>0</v>
      </c>
      <c r="BM179" s="63">
        <f t="shared" ref="BM179:BM225" si="115">+AV179-BI179</f>
        <v>0</v>
      </c>
    </row>
    <row r="180" spans="1:65" s="64" customFormat="1" ht="28.5" hidden="1" x14ac:dyDescent="0.2">
      <c r="A180" s="77" t="s">
        <v>135</v>
      </c>
      <c r="B180" s="67"/>
      <c r="C180" s="67"/>
      <c r="D180" s="67"/>
      <c r="E180" s="67"/>
      <c r="F180" s="67"/>
      <c r="G180" s="67">
        <f t="shared" ref="G180:G226" si="116">+G179+1</f>
        <v>29</v>
      </c>
      <c r="H180" s="76" t="s">
        <v>209</v>
      </c>
      <c r="I180" s="101">
        <v>117655000</v>
      </c>
      <c r="J180" s="61"/>
      <c r="K180" s="61"/>
      <c r="L180" s="61"/>
      <c r="M180" s="61"/>
      <c r="N180" s="61"/>
      <c r="O180" s="61"/>
      <c r="P180" s="61"/>
      <c r="Q180" s="78"/>
      <c r="R180" s="101">
        <v>117446598</v>
      </c>
      <c r="S180" s="61"/>
      <c r="T180" s="61"/>
      <c r="U180" s="61"/>
      <c r="V180" s="61">
        <f t="shared" si="108"/>
        <v>117446598</v>
      </c>
      <c r="W180" s="61"/>
      <c r="X180" s="61"/>
      <c r="Y180" s="61"/>
      <c r="Z180" s="61"/>
      <c r="AA180" s="61"/>
      <c r="AB180" s="61"/>
      <c r="AC180" s="61"/>
      <c r="AD180" s="78"/>
      <c r="AE180" s="101">
        <v>117446598</v>
      </c>
      <c r="AF180" s="61"/>
      <c r="AG180" s="61"/>
      <c r="AH180" s="61"/>
      <c r="AI180" s="61">
        <f t="shared" si="109"/>
        <v>117446598</v>
      </c>
      <c r="AJ180" s="61"/>
      <c r="AK180" s="61"/>
      <c r="AL180" s="61"/>
      <c r="AM180" s="61"/>
      <c r="AN180" s="61"/>
      <c r="AO180" s="61"/>
      <c r="AP180" s="61"/>
      <c r="AQ180" s="78"/>
      <c r="AR180" s="101">
        <v>0</v>
      </c>
      <c r="AS180" s="61"/>
      <c r="AT180" s="61"/>
      <c r="AU180" s="61"/>
      <c r="AV180" s="61">
        <f t="shared" si="110"/>
        <v>0</v>
      </c>
      <c r="AW180" s="61"/>
      <c r="AX180" s="61"/>
      <c r="AY180" s="61"/>
      <c r="AZ180" s="61"/>
      <c r="BA180" s="61"/>
      <c r="BB180" s="61"/>
      <c r="BC180" s="61"/>
      <c r="BD180" s="78"/>
      <c r="BE180" s="78">
        <v>0</v>
      </c>
      <c r="BF180" s="61"/>
      <c r="BG180" s="61"/>
      <c r="BH180" s="61"/>
      <c r="BI180" s="62">
        <f t="shared" si="111"/>
        <v>0</v>
      </c>
      <c r="BJ180" s="63">
        <f t="shared" si="112"/>
        <v>208402</v>
      </c>
      <c r="BK180" s="63">
        <f t="shared" si="113"/>
        <v>0</v>
      </c>
      <c r="BL180" s="63">
        <f t="shared" si="114"/>
        <v>117446598</v>
      </c>
      <c r="BM180" s="63">
        <f t="shared" si="115"/>
        <v>0</v>
      </c>
    </row>
    <row r="181" spans="1:65" s="64" customFormat="1" ht="28.5" hidden="1" x14ac:dyDescent="0.2">
      <c r="A181" s="77" t="s">
        <v>135</v>
      </c>
      <c r="B181" s="67"/>
      <c r="C181" s="67"/>
      <c r="D181" s="67"/>
      <c r="E181" s="67"/>
      <c r="F181" s="67"/>
      <c r="G181" s="67">
        <f t="shared" si="116"/>
        <v>30</v>
      </c>
      <c r="H181" s="76" t="s">
        <v>210</v>
      </c>
      <c r="I181" s="101">
        <v>529000000</v>
      </c>
      <c r="J181" s="61"/>
      <c r="K181" s="61"/>
      <c r="L181" s="61"/>
      <c r="M181" s="61"/>
      <c r="N181" s="61"/>
      <c r="O181" s="61"/>
      <c r="P181" s="61"/>
      <c r="Q181" s="78"/>
      <c r="R181" s="101">
        <v>459932400</v>
      </c>
      <c r="S181" s="61"/>
      <c r="T181" s="61"/>
      <c r="U181" s="61"/>
      <c r="V181" s="61">
        <f t="shared" si="108"/>
        <v>459932400</v>
      </c>
      <c r="W181" s="61"/>
      <c r="X181" s="61"/>
      <c r="Y181" s="61"/>
      <c r="Z181" s="61"/>
      <c r="AA181" s="61"/>
      <c r="AB181" s="61"/>
      <c r="AC181" s="61"/>
      <c r="AD181" s="78"/>
      <c r="AE181" s="101">
        <v>1242821</v>
      </c>
      <c r="AF181" s="61"/>
      <c r="AG181" s="61"/>
      <c r="AH181" s="61"/>
      <c r="AI181" s="61">
        <f t="shared" si="109"/>
        <v>1242821</v>
      </c>
      <c r="AJ181" s="61"/>
      <c r="AK181" s="61"/>
      <c r="AL181" s="61"/>
      <c r="AM181" s="61"/>
      <c r="AN181" s="61"/>
      <c r="AO181" s="61"/>
      <c r="AP181" s="61"/>
      <c r="AQ181" s="78"/>
      <c r="AR181" s="101">
        <v>1242821</v>
      </c>
      <c r="AS181" s="61"/>
      <c r="AT181" s="61"/>
      <c r="AU181" s="61"/>
      <c r="AV181" s="61">
        <f t="shared" si="110"/>
        <v>1242821</v>
      </c>
      <c r="AW181" s="61"/>
      <c r="AX181" s="61"/>
      <c r="AY181" s="61"/>
      <c r="AZ181" s="61"/>
      <c r="BA181" s="61"/>
      <c r="BB181" s="61"/>
      <c r="BC181" s="61"/>
      <c r="BD181" s="78"/>
      <c r="BE181" s="78">
        <v>1242821</v>
      </c>
      <c r="BF181" s="61"/>
      <c r="BG181" s="61"/>
      <c r="BH181" s="61"/>
      <c r="BI181" s="62">
        <f t="shared" si="111"/>
        <v>1242821</v>
      </c>
      <c r="BJ181" s="63">
        <f t="shared" si="112"/>
        <v>69067600</v>
      </c>
      <c r="BK181" s="63">
        <f t="shared" si="113"/>
        <v>458689579</v>
      </c>
      <c r="BL181" s="63">
        <f t="shared" si="114"/>
        <v>0</v>
      </c>
      <c r="BM181" s="63">
        <f t="shared" si="115"/>
        <v>0</v>
      </c>
    </row>
    <row r="182" spans="1:65" s="64" customFormat="1" ht="28.5" hidden="1" x14ac:dyDescent="0.2">
      <c r="A182" s="77" t="s">
        <v>135</v>
      </c>
      <c r="B182" s="67"/>
      <c r="C182" s="67"/>
      <c r="D182" s="67"/>
      <c r="E182" s="67"/>
      <c r="F182" s="67"/>
      <c r="G182" s="67">
        <f t="shared" si="116"/>
        <v>31</v>
      </c>
      <c r="H182" s="76" t="s">
        <v>211</v>
      </c>
      <c r="I182" s="101">
        <v>3900000000</v>
      </c>
      <c r="J182" s="61"/>
      <c r="K182" s="61"/>
      <c r="L182" s="61"/>
      <c r="M182" s="61"/>
      <c r="N182" s="61"/>
      <c r="O182" s="61"/>
      <c r="P182" s="61"/>
      <c r="Q182" s="78"/>
      <c r="R182" s="101">
        <v>0</v>
      </c>
      <c r="S182" s="61"/>
      <c r="T182" s="61"/>
      <c r="U182" s="61"/>
      <c r="V182" s="61">
        <f t="shared" si="108"/>
        <v>0</v>
      </c>
      <c r="W182" s="61"/>
      <c r="X182" s="61"/>
      <c r="Y182" s="61"/>
      <c r="Z182" s="61"/>
      <c r="AA182" s="61"/>
      <c r="AB182" s="61"/>
      <c r="AC182" s="61"/>
      <c r="AD182" s="78"/>
      <c r="AE182" s="101">
        <v>0</v>
      </c>
      <c r="AF182" s="61"/>
      <c r="AG182" s="61"/>
      <c r="AH182" s="61"/>
      <c r="AI182" s="61">
        <f t="shared" si="109"/>
        <v>0</v>
      </c>
      <c r="AJ182" s="61"/>
      <c r="AK182" s="61"/>
      <c r="AL182" s="61"/>
      <c r="AM182" s="61"/>
      <c r="AN182" s="61"/>
      <c r="AO182" s="61"/>
      <c r="AP182" s="61"/>
      <c r="AQ182" s="78"/>
      <c r="AR182" s="101">
        <v>0</v>
      </c>
      <c r="AS182" s="61"/>
      <c r="AT182" s="61"/>
      <c r="AU182" s="61"/>
      <c r="AV182" s="61">
        <f t="shared" si="110"/>
        <v>0</v>
      </c>
      <c r="AW182" s="61"/>
      <c r="AX182" s="61"/>
      <c r="AY182" s="61"/>
      <c r="AZ182" s="61"/>
      <c r="BA182" s="61"/>
      <c r="BB182" s="61"/>
      <c r="BC182" s="61"/>
      <c r="BD182" s="78"/>
      <c r="BE182" s="78">
        <v>0</v>
      </c>
      <c r="BF182" s="61"/>
      <c r="BG182" s="61"/>
      <c r="BH182" s="61"/>
      <c r="BI182" s="62">
        <f t="shared" si="111"/>
        <v>0</v>
      </c>
      <c r="BJ182" s="63">
        <f t="shared" si="112"/>
        <v>3900000000</v>
      </c>
      <c r="BK182" s="63">
        <f t="shared" si="113"/>
        <v>0</v>
      </c>
      <c r="BL182" s="63">
        <f t="shared" si="114"/>
        <v>0</v>
      </c>
      <c r="BM182" s="63">
        <f t="shared" si="115"/>
        <v>0</v>
      </c>
    </row>
    <row r="183" spans="1:65" s="64" customFormat="1" ht="28.5" hidden="1" x14ac:dyDescent="0.2">
      <c r="A183" s="77" t="s">
        <v>135</v>
      </c>
      <c r="B183" s="67"/>
      <c r="C183" s="67"/>
      <c r="D183" s="67"/>
      <c r="E183" s="67"/>
      <c r="F183" s="67"/>
      <c r="G183" s="67">
        <f t="shared" si="116"/>
        <v>32</v>
      </c>
      <c r="H183" s="76" t="s">
        <v>212</v>
      </c>
      <c r="I183" s="101">
        <v>900000000</v>
      </c>
      <c r="J183" s="61"/>
      <c r="K183" s="61"/>
      <c r="L183" s="61"/>
      <c r="M183" s="61"/>
      <c r="N183" s="61"/>
      <c r="O183" s="61"/>
      <c r="P183" s="61"/>
      <c r="Q183" s="78"/>
      <c r="R183" s="101">
        <v>0</v>
      </c>
      <c r="S183" s="61"/>
      <c r="T183" s="61"/>
      <c r="U183" s="61"/>
      <c r="V183" s="61">
        <f t="shared" si="108"/>
        <v>0</v>
      </c>
      <c r="W183" s="61"/>
      <c r="X183" s="61"/>
      <c r="Y183" s="61"/>
      <c r="Z183" s="61"/>
      <c r="AA183" s="61"/>
      <c r="AB183" s="61"/>
      <c r="AC183" s="61"/>
      <c r="AD183" s="78"/>
      <c r="AE183" s="101">
        <v>0</v>
      </c>
      <c r="AF183" s="61"/>
      <c r="AG183" s="61"/>
      <c r="AH183" s="61"/>
      <c r="AI183" s="61">
        <f t="shared" si="109"/>
        <v>0</v>
      </c>
      <c r="AJ183" s="61"/>
      <c r="AK183" s="61"/>
      <c r="AL183" s="61"/>
      <c r="AM183" s="61"/>
      <c r="AN183" s="61"/>
      <c r="AO183" s="61"/>
      <c r="AP183" s="61"/>
      <c r="AQ183" s="78"/>
      <c r="AR183" s="101">
        <v>0</v>
      </c>
      <c r="AS183" s="61"/>
      <c r="AT183" s="61"/>
      <c r="AU183" s="61"/>
      <c r="AV183" s="61">
        <f t="shared" si="110"/>
        <v>0</v>
      </c>
      <c r="AW183" s="61"/>
      <c r="AX183" s="61"/>
      <c r="AY183" s="61"/>
      <c r="AZ183" s="61"/>
      <c r="BA183" s="61"/>
      <c r="BB183" s="61"/>
      <c r="BC183" s="61"/>
      <c r="BD183" s="78"/>
      <c r="BE183" s="78">
        <v>0</v>
      </c>
      <c r="BF183" s="61"/>
      <c r="BG183" s="61"/>
      <c r="BH183" s="61"/>
      <c r="BI183" s="62">
        <f t="shared" si="111"/>
        <v>0</v>
      </c>
      <c r="BJ183" s="63">
        <f t="shared" si="112"/>
        <v>900000000</v>
      </c>
      <c r="BK183" s="63">
        <f t="shared" si="113"/>
        <v>0</v>
      </c>
      <c r="BL183" s="63">
        <f t="shared" si="114"/>
        <v>0</v>
      </c>
      <c r="BM183" s="63">
        <f t="shared" si="115"/>
        <v>0</v>
      </c>
    </row>
    <row r="184" spans="1:65" s="64" customFormat="1" ht="28.5" hidden="1" x14ac:dyDescent="0.2">
      <c r="A184" s="77" t="s">
        <v>135</v>
      </c>
      <c r="B184" s="67"/>
      <c r="C184" s="67"/>
      <c r="D184" s="67"/>
      <c r="E184" s="67"/>
      <c r="F184" s="67"/>
      <c r="G184" s="67">
        <f t="shared" si="116"/>
        <v>33</v>
      </c>
      <c r="H184" s="76" t="s">
        <v>213</v>
      </c>
      <c r="I184" s="101">
        <v>45383600</v>
      </c>
      <c r="J184" s="61"/>
      <c r="K184" s="61"/>
      <c r="L184" s="61"/>
      <c r="M184" s="61"/>
      <c r="N184" s="61"/>
      <c r="O184" s="61"/>
      <c r="P184" s="61"/>
      <c r="Q184" s="78"/>
      <c r="R184" s="101">
        <v>0</v>
      </c>
      <c r="S184" s="61"/>
      <c r="T184" s="61"/>
      <c r="U184" s="61"/>
      <c r="V184" s="61">
        <f t="shared" si="108"/>
        <v>0</v>
      </c>
      <c r="W184" s="61"/>
      <c r="X184" s="61"/>
      <c r="Y184" s="61"/>
      <c r="Z184" s="61"/>
      <c r="AA184" s="61"/>
      <c r="AB184" s="61"/>
      <c r="AC184" s="61"/>
      <c r="AD184" s="78"/>
      <c r="AE184" s="101">
        <v>0</v>
      </c>
      <c r="AF184" s="61"/>
      <c r="AG184" s="61"/>
      <c r="AH184" s="61"/>
      <c r="AI184" s="61">
        <f t="shared" si="109"/>
        <v>0</v>
      </c>
      <c r="AJ184" s="61"/>
      <c r="AK184" s="61"/>
      <c r="AL184" s="61"/>
      <c r="AM184" s="61"/>
      <c r="AN184" s="61"/>
      <c r="AO184" s="61"/>
      <c r="AP184" s="61"/>
      <c r="AQ184" s="78"/>
      <c r="AR184" s="101">
        <v>0</v>
      </c>
      <c r="AS184" s="61"/>
      <c r="AT184" s="61"/>
      <c r="AU184" s="61"/>
      <c r="AV184" s="61">
        <f t="shared" si="110"/>
        <v>0</v>
      </c>
      <c r="AW184" s="61"/>
      <c r="AX184" s="61"/>
      <c r="AY184" s="61"/>
      <c r="AZ184" s="61"/>
      <c r="BA184" s="61"/>
      <c r="BB184" s="61"/>
      <c r="BC184" s="61"/>
      <c r="BD184" s="78"/>
      <c r="BE184" s="78">
        <v>0</v>
      </c>
      <c r="BF184" s="61"/>
      <c r="BG184" s="61"/>
      <c r="BH184" s="61"/>
      <c r="BI184" s="62">
        <f t="shared" si="111"/>
        <v>0</v>
      </c>
      <c r="BJ184" s="63">
        <f t="shared" si="112"/>
        <v>45383600</v>
      </c>
      <c r="BK184" s="63">
        <f t="shared" si="113"/>
        <v>0</v>
      </c>
      <c r="BL184" s="63">
        <f t="shared" si="114"/>
        <v>0</v>
      </c>
      <c r="BM184" s="63">
        <f t="shared" si="115"/>
        <v>0</v>
      </c>
    </row>
    <row r="185" spans="1:65" s="64" customFormat="1" hidden="1" x14ac:dyDescent="0.2">
      <c r="A185" s="77" t="s">
        <v>135</v>
      </c>
      <c r="B185" s="67"/>
      <c r="C185" s="67"/>
      <c r="D185" s="67"/>
      <c r="E185" s="67"/>
      <c r="F185" s="67"/>
      <c r="G185" s="67">
        <f t="shared" si="116"/>
        <v>34</v>
      </c>
      <c r="H185" s="76"/>
      <c r="I185" s="78"/>
      <c r="J185" s="61"/>
      <c r="K185" s="61"/>
      <c r="L185" s="61"/>
      <c r="M185" s="61"/>
      <c r="N185" s="61"/>
      <c r="O185" s="61"/>
      <c r="P185" s="61"/>
      <c r="Q185" s="78"/>
      <c r="R185" s="61"/>
      <c r="S185" s="61"/>
      <c r="T185" s="61"/>
      <c r="U185" s="61"/>
      <c r="V185" s="61">
        <f t="shared" si="108"/>
        <v>0</v>
      </c>
      <c r="W185" s="61"/>
      <c r="X185" s="61"/>
      <c r="Y185" s="61"/>
      <c r="Z185" s="61"/>
      <c r="AA185" s="61"/>
      <c r="AB185" s="61"/>
      <c r="AC185" s="61"/>
      <c r="AD185" s="78"/>
      <c r="AE185" s="61"/>
      <c r="AF185" s="61"/>
      <c r="AG185" s="61"/>
      <c r="AH185" s="61"/>
      <c r="AI185" s="61">
        <f t="shared" si="109"/>
        <v>0</v>
      </c>
      <c r="AJ185" s="61"/>
      <c r="AK185" s="61"/>
      <c r="AL185" s="61"/>
      <c r="AM185" s="61"/>
      <c r="AN185" s="61"/>
      <c r="AO185" s="61"/>
      <c r="AP185" s="61"/>
      <c r="AQ185" s="78"/>
      <c r="AR185" s="61"/>
      <c r="AS185" s="61"/>
      <c r="AT185" s="61"/>
      <c r="AU185" s="61"/>
      <c r="AV185" s="61">
        <f t="shared" si="110"/>
        <v>0</v>
      </c>
      <c r="AW185" s="61"/>
      <c r="AX185" s="61"/>
      <c r="AY185" s="61"/>
      <c r="AZ185" s="61"/>
      <c r="BA185" s="61"/>
      <c r="BB185" s="61"/>
      <c r="BC185" s="61"/>
      <c r="BD185" s="78"/>
      <c r="BE185" s="61"/>
      <c r="BF185" s="61"/>
      <c r="BG185" s="61"/>
      <c r="BH185" s="61"/>
      <c r="BI185" s="62">
        <f t="shared" si="111"/>
        <v>0</v>
      </c>
      <c r="BJ185" s="63">
        <f t="shared" si="112"/>
        <v>0</v>
      </c>
      <c r="BK185" s="63">
        <f t="shared" si="113"/>
        <v>0</v>
      </c>
      <c r="BL185" s="63">
        <f t="shared" si="114"/>
        <v>0</v>
      </c>
      <c r="BM185" s="63">
        <f t="shared" si="115"/>
        <v>0</v>
      </c>
    </row>
    <row r="186" spans="1:65" s="64" customFormat="1" hidden="1" x14ac:dyDescent="0.2">
      <c r="A186" s="77" t="s">
        <v>135</v>
      </c>
      <c r="B186" s="67"/>
      <c r="C186" s="67"/>
      <c r="D186" s="67"/>
      <c r="E186" s="67"/>
      <c r="F186" s="67"/>
      <c r="G186" s="67">
        <f t="shared" si="116"/>
        <v>35</v>
      </c>
      <c r="H186" s="76"/>
      <c r="I186" s="78"/>
      <c r="J186" s="61"/>
      <c r="K186" s="61"/>
      <c r="L186" s="61"/>
      <c r="M186" s="61"/>
      <c r="N186" s="61"/>
      <c r="O186" s="61"/>
      <c r="P186" s="61"/>
      <c r="Q186" s="78"/>
      <c r="R186" s="61"/>
      <c r="S186" s="61"/>
      <c r="T186" s="61"/>
      <c r="U186" s="61"/>
      <c r="V186" s="61">
        <f t="shared" si="108"/>
        <v>0</v>
      </c>
      <c r="W186" s="61"/>
      <c r="X186" s="61"/>
      <c r="Y186" s="61"/>
      <c r="Z186" s="61"/>
      <c r="AA186" s="61"/>
      <c r="AB186" s="61"/>
      <c r="AC186" s="61"/>
      <c r="AD186" s="78"/>
      <c r="AE186" s="61"/>
      <c r="AF186" s="61"/>
      <c r="AG186" s="61"/>
      <c r="AH186" s="61"/>
      <c r="AI186" s="61">
        <f t="shared" si="109"/>
        <v>0</v>
      </c>
      <c r="AJ186" s="61"/>
      <c r="AK186" s="61"/>
      <c r="AL186" s="61"/>
      <c r="AM186" s="61"/>
      <c r="AN186" s="61"/>
      <c r="AO186" s="61"/>
      <c r="AP186" s="61"/>
      <c r="AQ186" s="78"/>
      <c r="AR186" s="61"/>
      <c r="AS186" s="61"/>
      <c r="AT186" s="61"/>
      <c r="AU186" s="61"/>
      <c r="AV186" s="61">
        <f t="shared" si="110"/>
        <v>0</v>
      </c>
      <c r="AW186" s="61"/>
      <c r="AX186" s="61"/>
      <c r="AY186" s="61"/>
      <c r="AZ186" s="61"/>
      <c r="BA186" s="61"/>
      <c r="BB186" s="61"/>
      <c r="BC186" s="61"/>
      <c r="BD186" s="78"/>
      <c r="BE186" s="61"/>
      <c r="BF186" s="61"/>
      <c r="BG186" s="61"/>
      <c r="BH186" s="61"/>
      <c r="BI186" s="62">
        <f t="shared" si="111"/>
        <v>0</v>
      </c>
      <c r="BJ186" s="63">
        <f t="shared" si="112"/>
        <v>0</v>
      </c>
      <c r="BK186" s="63">
        <f t="shared" si="113"/>
        <v>0</v>
      </c>
      <c r="BL186" s="63">
        <f t="shared" si="114"/>
        <v>0</v>
      </c>
      <c r="BM186" s="63">
        <f t="shared" si="115"/>
        <v>0</v>
      </c>
    </row>
    <row r="187" spans="1:65" s="64" customFormat="1" hidden="1" x14ac:dyDescent="0.2">
      <c r="A187" s="77" t="s">
        <v>135</v>
      </c>
      <c r="B187" s="67"/>
      <c r="C187" s="67"/>
      <c r="D187" s="67"/>
      <c r="E187" s="67"/>
      <c r="F187" s="67"/>
      <c r="G187" s="67">
        <f t="shared" si="116"/>
        <v>36</v>
      </c>
      <c r="H187" s="76"/>
      <c r="I187" s="78"/>
      <c r="J187" s="61"/>
      <c r="K187" s="61"/>
      <c r="L187" s="61"/>
      <c r="M187" s="61"/>
      <c r="N187" s="61"/>
      <c r="O187" s="61"/>
      <c r="P187" s="61"/>
      <c r="Q187" s="78"/>
      <c r="R187" s="61"/>
      <c r="S187" s="61"/>
      <c r="T187" s="61"/>
      <c r="U187" s="61"/>
      <c r="V187" s="61">
        <f t="shared" si="108"/>
        <v>0</v>
      </c>
      <c r="W187" s="61"/>
      <c r="X187" s="61"/>
      <c r="Y187" s="61"/>
      <c r="Z187" s="61"/>
      <c r="AA187" s="61"/>
      <c r="AB187" s="61"/>
      <c r="AC187" s="61"/>
      <c r="AD187" s="78"/>
      <c r="AE187" s="61"/>
      <c r="AF187" s="61"/>
      <c r="AG187" s="61"/>
      <c r="AH187" s="61"/>
      <c r="AI187" s="61">
        <f t="shared" si="109"/>
        <v>0</v>
      </c>
      <c r="AJ187" s="61"/>
      <c r="AK187" s="61"/>
      <c r="AL187" s="61"/>
      <c r="AM187" s="61"/>
      <c r="AN187" s="61"/>
      <c r="AO187" s="61"/>
      <c r="AP187" s="61"/>
      <c r="AQ187" s="78"/>
      <c r="AR187" s="61"/>
      <c r="AS187" s="61"/>
      <c r="AT187" s="61"/>
      <c r="AU187" s="61"/>
      <c r="AV187" s="61">
        <f t="shared" si="110"/>
        <v>0</v>
      </c>
      <c r="AW187" s="61"/>
      <c r="AX187" s="61"/>
      <c r="AY187" s="61"/>
      <c r="AZ187" s="61"/>
      <c r="BA187" s="61"/>
      <c r="BB187" s="61"/>
      <c r="BC187" s="61"/>
      <c r="BD187" s="78"/>
      <c r="BE187" s="61"/>
      <c r="BF187" s="61"/>
      <c r="BG187" s="61"/>
      <c r="BH187" s="61"/>
      <c r="BI187" s="62">
        <f t="shared" si="111"/>
        <v>0</v>
      </c>
      <c r="BJ187" s="63">
        <f t="shared" si="112"/>
        <v>0</v>
      </c>
      <c r="BK187" s="63">
        <f t="shared" si="113"/>
        <v>0</v>
      </c>
      <c r="BL187" s="63">
        <f t="shared" si="114"/>
        <v>0</v>
      </c>
      <c r="BM187" s="63">
        <f t="shared" si="115"/>
        <v>0</v>
      </c>
    </row>
    <row r="188" spans="1:65" s="64" customFormat="1" hidden="1" x14ac:dyDescent="0.2">
      <c r="A188" s="77" t="s">
        <v>135</v>
      </c>
      <c r="B188" s="67"/>
      <c r="C188" s="67"/>
      <c r="D188" s="67"/>
      <c r="E188" s="67"/>
      <c r="F188" s="67"/>
      <c r="G188" s="67">
        <f t="shared" si="116"/>
        <v>37</v>
      </c>
      <c r="H188" s="76"/>
      <c r="I188" s="78"/>
      <c r="J188" s="61"/>
      <c r="K188" s="61"/>
      <c r="L188" s="61"/>
      <c r="M188" s="61"/>
      <c r="N188" s="61"/>
      <c r="O188" s="61"/>
      <c r="P188" s="61"/>
      <c r="Q188" s="78"/>
      <c r="R188" s="61"/>
      <c r="S188" s="61"/>
      <c r="T188" s="61"/>
      <c r="U188" s="61"/>
      <c r="V188" s="61">
        <f t="shared" si="108"/>
        <v>0</v>
      </c>
      <c r="W188" s="61"/>
      <c r="X188" s="61"/>
      <c r="Y188" s="61"/>
      <c r="Z188" s="61"/>
      <c r="AA188" s="61"/>
      <c r="AB188" s="61"/>
      <c r="AC188" s="61"/>
      <c r="AD188" s="78"/>
      <c r="AE188" s="61"/>
      <c r="AF188" s="61"/>
      <c r="AG188" s="61"/>
      <c r="AH188" s="61"/>
      <c r="AI188" s="61">
        <f t="shared" si="109"/>
        <v>0</v>
      </c>
      <c r="AJ188" s="61"/>
      <c r="AK188" s="61"/>
      <c r="AL188" s="61"/>
      <c r="AM188" s="61"/>
      <c r="AN188" s="61"/>
      <c r="AO188" s="61"/>
      <c r="AP188" s="61"/>
      <c r="AQ188" s="78"/>
      <c r="AR188" s="61"/>
      <c r="AS188" s="61"/>
      <c r="AT188" s="61"/>
      <c r="AU188" s="61"/>
      <c r="AV188" s="61">
        <f t="shared" si="110"/>
        <v>0</v>
      </c>
      <c r="AW188" s="61"/>
      <c r="AX188" s="61"/>
      <c r="AY188" s="61"/>
      <c r="AZ188" s="61"/>
      <c r="BA188" s="61"/>
      <c r="BB188" s="61"/>
      <c r="BC188" s="61"/>
      <c r="BD188" s="78"/>
      <c r="BE188" s="61"/>
      <c r="BF188" s="61"/>
      <c r="BG188" s="61"/>
      <c r="BH188" s="61"/>
      <c r="BI188" s="62">
        <f t="shared" si="111"/>
        <v>0</v>
      </c>
      <c r="BJ188" s="63">
        <f t="shared" si="112"/>
        <v>0</v>
      </c>
      <c r="BK188" s="63">
        <f t="shared" si="113"/>
        <v>0</v>
      </c>
      <c r="BL188" s="63">
        <f t="shared" si="114"/>
        <v>0</v>
      </c>
      <c r="BM188" s="63">
        <f t="shared" si="115"/>
        <v>0</v>
      </c>
    </row>
    <row r="189" spans="1:65" s="64" customFormat="1" hidden="1" x14ac:dyDescent="0.2">
      <c r="A189" s="77" t="s">
        <v>135</v>
      </c>
      <c r="B189" s="67"/>
      <c r="C189" s="67"/>
      <c r="D189" s="67"/>
      <c r="E189" s="67"/>
      <c r="F189" s="67"/>
      <c r="G189" s="67">
        <f t="shared" si="116"/>
        <v>38</v>
      </c>
      <c r="H189" s="76"/>
      <c r="I189" s="78"/>
      <c r="J189" s="61"/>
      <c r="K189" s="61"/>
      <c r="L189" s="61"/>
      <c r="M189" s="61"/>
      <c r="N189" s="61"/>
      <c r="O189" s="61"/>
      <c r="P189" s="61"/>
      <c r="Q189" s="78"/>
      <c r="R189" s="61"/>
      <c r="S189" s="61"/>
      <c r="T189" s="61"/>
      <c r="U189" s="61"/>
      <c r="V189" s="61">
        <f t="shared" si="108"/>
        <v>0</v>
      </c>
      <c r="W189" s="61"/>
      <c r="X189" s="61"/>
      <c r="Y189" s="61"/>
      <c r="Z189" s="61"/>
      <c r="AA189" s="61"/>
      <c r="AB189" s="61"/>
      <c r="AC189" s="61"/>
      <c r="AD189" s="78"/>
      <c r="AE189" s="61"/>
      <c r="AF189" s="61"/>
      <c r="AG189" s="61"/>
      <c r="AH189" s="61"/>
      <c r="AI189" s="61">
        <f t="shared" si="109"/>
        <v>0</v>
      </c>
      <c r="AJ189" s="61"/>
      <c r="AK189" s="61"/>
      <c r="AL189" s="61"/>
      <c r="AM189" s="61"/>
      <c r="AN189" s="61"/>
      <c r="AO189" s="61"/>
      <c r="AP189" s="61"/>
      <c r="AQ189" s="78"/>
      <c r="AR189" s="61"/>
      <c r="AS189" s="61"/>
      <c r="AT189" s="61"/>
      <c r="AU189" s="61"/>
      <c r="AV189" s="61">
        <f t="shared" si="110"/>
        <v>0</v>
      </c>
      <c r="AW189" s="61"/>
      <c r="AX189" s="61"/>
      <c r="AY189" s="61"/>
      <c r="AZ189" s="61"/>
      <c r="BA189" s="61"/>
      <c r="BB189" s="61"/>
      <c r="BC189" s="61"/>
      <c r="BD189" s="78"/>
      <c r="BE189" s="61"/>
      <c r="BF189" s="61"/>
      <c r="BG189" s="61"/>
      <c r="BH189" s="61"/>
      <c r="BI189" s="62">
        <f t="shared" si="111"/>
        <v>0</v>
      </c>
      <c r="BJ189" s="63">
        <f t="shared" si="112"/>
        <v>0</v>
      </c>
      <c r="BK189" s="63">
        <f t="shared" si="113"/>
        <v>0</v>
      </c>
      <c r="BL189" s="63">
        <f t="shared" si="114"/>
        <v>0</v>
      </c>
      <c r="BM189" s="63">
        <f t="shared" si="115"/>
        <v>0</v>
      </c>
    </row>
    <row r="190" spans="1:65" s="64" customFormat="1" hidden="1" x14ac:dyDescent="0.2">
      <c r="A190" s="77" t="s">
        <v>135</v>
      </c>
      <c r="B190" s="67"/>
      <c r="C190" s="67"/>
      <c r="D190" s="67"/>
      <c r="E190" s="67"/>
      <c r="F190" s="67"/>
      <c r="G190" s="67">
        <f t="shared" si="116"/>
        <v>39</v>
      </c>
      <c r="H190" s="76"/>
      <c r="I190" s="78"/>
      <c r="J190" s="61"/>
      <c r="K190" s="61"/>
      <c r="L190" s="61"/>
      <c r="M190" s="61"/>
      <c r="N190" s="61"/>
      <c r="O190" s="61"/>
      <c r="P190" s="61"/>
      <c r="Q190" s="78"/>
      <c r="R190" s="61"/>
      <c r="S190" s="61"/>
      <c r="T190" s="61"/>
      <c r="U190" s="61"/>
      <c r="V190" s="61">
        <f t="shared" si="108"/>
        <v>0</v>
      </c>
      <c r="W190" s="61"/>
      <c r="X190" s="61"/>
      <c r="Y190" s="61"/>
      <c r="Z190" s="61"/>
      <c r="AA190" s="61"/>
      <c r="AB190" s="61"/>
      <c r="AC190" s="61"/>
      <c r="AD190" s="78"/>
      <c r="AE190" s="61"/>
      <c r="AF190" s="61"/>
      <c r="AG190" s="61"/>
      <c r="AH190" s="61"/>
      <c r="AI190" s="61">
        <f t="shared" si="109"/>
        <v>0</v>
      </c>
      <c r="AJ190" s="61"/>
      <c r="AK190" s="61"/>
      <c r="AL190" s="61"/>
      <c r="AM190" s="61"/>
      <c r="AN190" s="61"/>
      <c r="AO190" s="61"/>
      <c r="AP190" s="61"/>
      <c r="AQ190" s="78"/>
      <c r="AR190" s="61"/>
      <c r="AS190" s="61"/>
      <c r="AT190" s="61"/>
      <c r="AU190" s="61"/>
      <c r="AV190" s="61">
        <f t="shared" si="110"/>
        <v>0</v>
      </c>
      <c r="AW190" s="61"/>
      <c r="AX190" s="61"/>
      <c r="AY190" s="61"/>
      <c r="AZ190" s="61"/>
      <c r="BA190" s="61"/>
      <c r="BB190" s="61"/>
      <c r="BC190" s="61"/>
      <c r="BD190" s="78"/>
      <c r="BE190" s="61"/>
      <c r="BF190" s="61"/>
      <c r="BG190" s="61"/>
      <c r="BH190" s="61"/>
      <c r="BI190" s="62">
        <f t="shared" si="111"/>
        <v>0</v>
      </c>
      <c r="BJ190" s="63">
        <f t="shared" si="112"/>
        <v>0</v>
      </c>
      <c r="BK190" s="63">
        <f t="shared" si="113"/>
        <v>0</v>
      </c>
      <c r="BL190" s="63">
        <f t="shared" si="114"/>
        <v>0</v>
      </c>
      <c r="BM190" s="63">
        <f t="shared" si="115"/>
        <v>0</v>
      </c>
    </row>
    <row r="191" spans="1:65" s="64" customFormat="1" hidden="1" x14ac:dyDescent="0.2">
      <c r="A191" s="77" t="s">
        <v>135</v>
      </c>
      <c r="B191" s="67"/>
      <c r="C191" s="67"/>
      <c r="D191" s="67"/>
      <c r="E191" s="67"/>
      <c r="F191" s="67"/>
      <c r="G191" s="67">
        <f t="shared" si="116"/>
        <v>40</v>
      </c>
      <c r="H191" s="76"/>
      <c r="I191" s="78"/>
      <c r="J191" s="61"/>
      <c r="K191" s="61"/>
      <c r="L191" s="61"/>
      <c r="M191" s="61"/>
      <c r="N191" s="61"/>
      <c r="O191" s="61"/>
      <c r="P191" s="61"/>
      <c r="Q191" s="78"/>
      <c r="R191" s="61"/>
      <c r="S191" s="61"/>
      <c r="T191" s="61"/>
      <c r="U191" s="61"/>
      <c r="V191" s="61">
        <f t="shared" si="108"/>
        <v>0</v>
      </c>
      <c r="W191" s="61"/>
      <c r="X191" s="61"/>
      <c r="Y191" s="61"/>
      <c r="Z191" s="61"/>
      <c r="AA191" s="61"/>
      <c r="AB191" s="61"/>
      <c r="AC191" s="61"/>
      <c r="AD191" s="78"/>
      <c r="AE191" s="61"/>
      <c r="AF191" s="61"/>
      <c r="AG191" s="61"/>
      <c r="AH191" s="61"/>
      <c r="AI191" s="61">
        <f t="shared" si="109"/>
        <v>0</v>
      </c>
      <c r="AJ191" s="61"/>
      <c r="AK191" s="61"/>
      <c r="AL191" s="61"/>
      <c r="AM191" s="61"/>
      <c r="AN191" s="61"/>
      <c r="AO191" s="61"/>
      <c r="AP191" s="61"/>
      <c r="AQ191" s="78"/>
      <c r="AR191" s="61"/>
      <c r="AS191" s="61"/>
      <c r="AT191" s="61"/>
      <c r="AU191" s="61"/>
      <c r="AV191" s="61">
        <f t="shared" si="110"/>
        <v>0</v>
      </c>
      <c r="AW191" s="61"/>
      <c r="AX191" s="61"/>
      <c r="AY191" s="61"/>
      <c r="AZ191" s="61"/>
      <c r="BA191" s="61"/>
      <c r="BB191" s="61"/>
      <c r="BC191" s="61"/>
      <c r="BD191" s="78"/>
      <c r="BE191" s="61"/>
      <c r="BF191" s="61"/>
      <c r="BG191" s="61"/>
      <c r="BH191" s="61"/>
      <c r="BI191" s="62">
        <f t="shared" si="111"/>
        <v>0</v>
      </c>
      <c r="BJ191" s="63">
        <f t="shared" si="112"/>
        <v>0</v>
      </c>
      <c r="BK191" s="63">
        <f t="shared" si="113"/>
        <v>0</v>
      </c>
      <c r="BL191" s="63">
        <f t="shared" si="114"/>
        <v>0</v>
      </c>
      <c r="BM191" s="63">
        <f t="shared" si="115"/>
        <v>0</v>
      </c>
    </row>
    <row r="192" spans="1:65" s="64" customFormat="1" hidden="1" x14ac:dyDescent="0.2">
      <c r="A192" s="77" t="s">
        <v>135</v>
      </c>
      <c r="B192" s="67"/>
      <c r="C192" s="67"/>
      <c r="D192" s="67"/>
      <c r="E192" s="67"/>
      <c r="F192" s="67"/>
      <c r="G192" s="67">
        <f t="shared" si="116"/>
        <v>41</v>
      </c>
      <c r="H192" s="76"/>
      <c r="I192" s="78"/>
      <c r="J192" s="61"/>
      <c r="K192" s="61"/>
      <c r="L192" s="61"/>
      <c r="M192" s="61"/>
      <c r="N192" s="61"/>
      <c r="O192" s="61"/>
      <c r="P192" s="61"/>
      <c r="Q192" s="78"/>
      <c r="R192" s="61"/>
      <c r="S192" s="61"/>
      <c r="T192" s="61"/>
      <c r="U192" s="61"/>
      <c r="V192" s="61">
        <f t="shared" si="108"/>
        <v>0</v>
      </c>
      <c r="W192" s="61"/>
      <c r="X192" s="61"/>
      <c r="Y192" s="61"/>
      <c r="Z192" s="61"/>
      <c r="AA192" s="61"/>
      <c r="AB192" s="61"/>
      <c r="AC192" s="61"/>
      <c r="AD192" s="78"/>
      <c r="AE192" s="61"/>
      <c r="AF192" s="61"/>
      <c r="AG192" s="61"/>
      <c r="AH192" s="61"/>
      <c r="AI192" s="61">
        <f t="shared" si="109"/>
        <v>0</v>
      </c>
      <c r="AJ192" s="61"/>
      <c r="AK192" s="61"/>
      <c r="AL192" s="61"/>
      <c r="AM192" s="61"/>
      <c r="AN192" s="61"/>
      <c r="AO192" s="61"/>
      <c r="AP192" s="61"/>
      <c r="AQ192" s="78"/>
      <c r="AR192" s="61"/>
      <c r="AS192" s="61"/>
      <c r="AT192" s="61"/>
      <c r="AU192" s="61"/>
      <c r="AV192" s="61">
        <f t="shared" si="110"/>
        <v>0</v>
      </c>
      <c r="AW192" s="61"/>
      <c r="AX192" s="61"/>
      <c r="AY192" s="61"/>
      <c r="AZ192" s="61"/>
      <c r="BA192" s="61"/>
      <c r="BB192" s="61"/>
      <c r="BC192" s="61"/>
      <c r="BD192" s="78"/>
      <c r="BE192" s="61"/>
      <c r="BF192" s="61"/>
      <c r="BG192" s="61"/>
      <c r="BH192" s="61"/>
      <c r="BI192" s="62">
        <f t="shared" si="111"/>
        <v>0</v>
      </c>
      <c r="BJ192" s="63">
        <f t="shared" si="112"/>
        <v>0</v>
      </c>
      <c r="BK192" s="63">
        <f t="shared" si="113"/>
        <v>0</v>
      </c>
      <c r="BL192" s="63">
        <f t="shared" si="114"/>
        <v>0</v>
      </c>
      <c r="BM192" s="63">
        <f t="shared" si="115"/>
        <v>0</v>
      </c>
    </row>
    <row r="193" spans="1:65" s="64" customFormat="1" hidden="1" x14ac:dyDescent="0.2">
      <c r="A193" s="77" t="s">
        <v>135</v>
      </c>
      <c r="B193" s="67"/>
      <c r="C193" s="67"/>
      <c r="D193" s="67"/>
      <c r="E193" s="67"/>
      <c r="F193" s="67"/>
      <c r="G193" s="67">
        <f t="shared" si="116"/>
        <v>42</v>
      </c>
      <c r="H193" s="76"/>
      <c r="I193" s="78"/>
      <c r="J193" s="61"/>
      <c r="K193" s="61"/>
      <c r="L193" s="61"/>
      <c r="M193" s="61"/>
      <c r="N193" s="61"/>
      <c r="O193" s="61"/>
      <c r="P193" s="61"/>
      <c r="Q193" s="78"/>
      <c r="R193" s="61"/>
      <c r="S193" s="61"/>
      <c r="T193" s="61"/>
      <c r="U193" s="61"/>
      <c r="V193" s="61">
        <f t="shared" si="108"/>
        <v>0</v>
      </c>
      <c r="W193" s="61"/>
      <c r="X193" s="61"/>
      <c r="Y193" s="61"/>
      <c r="Z193" s="61"/>
      <c r="AA193" s="61"/>
      <c r="AB193" s="61"/>
      <c r="AC193" s="61"/>
      <c r="AD193" s="78"/>
      <c r="AE193" s="61"/>
      <c r="AF193" s="61"/>
      <c r="AG193" s="61"/>
      <c r="AH193" s="61"/>
      <c r="AI193" s="61">
        <f t="shared" si="109"/>
        <v>0</v>
      </c>
      <c r="AJ193" s="61"/>
      <c r="AK193" s="61"/>
      <c r="AL193" s="61"/>
      <c r="AM193" s="61"/>
      <c r="AN193" s="61"/>
      <c r="AO193" s="61"/>
      <c r="AP193" s="61"/>
      <c r="AQ193" s="78"/>
      <c r="AR193" s="61"/>
      <c r="AS193" s="61"/>
      <c r="AT193" s="61"/>
      <c r="AU193" s="61"/>
      <c r="AV193" s="61">
        <f t="shared" si="110"/>
        <v>0</v>
      </c>
      <c r="AW193" s="61"/>
      <c r="AX193" s="61"/>
      <c r="AY193" s="61"/>
      <c r="AZ193" s="61"/>
      <c r="BA193" s="61"/>
      <c r="BB193" s="61"/>
      <c r="BC193" s="61"/>
      <c r="BD193" s="78"/>
      <c r="BE193" s="61"/>
      <c r="BF193" s="61"/>
      <c r="BG193" s="61"/>
      <c r="BH193" s="61"/>
      <c r="BI193" s="62">
        <f t="shared" si="111"/>
        <v>0</v>
      </c>
      <c r="BJ193" s="63">
        <f t="shared" si="112"/>
        <v>0</v>
      </c>
      <c r="BK193" s="63">
        <f t="shared" si="113"/>
        <v>0</v>
      </c>
      <c r="BL193" s="63">
        <f t="shared" si="114"/>
        <v>0</v>
      </c>
      <c r="BM193" s="63">
        <f t="shared" si="115"/>
        <v>0</v>
      </c>
    </row>
    <row r="194" spans="1:65" s="64" customFormat="1" hidden="1" x14ac:dyDescent="0.2">
      <c r="A194" s="77" t="s">
        <v>135</v>
      </c>
      <c r="B194" s="67"/>
      <c r="C194" s="67"/>
      <c r="D194" s="67"/>
      <c r="E194" s="67"/>
      <c r="F194" s="67"/>
      <c r="G194" s="67">
        <f t="shared" si="116"/>
        <v>43</v>
      </c>
      <c r="H194" s="76"/>
      <c r="I194" s="78"/>
      <c r="J194" s="61"/>
      <c r="K194" s="61"/>
      <c r="L194" s="61"/>
      <c r="M194" s="61"/>
      <c r="N194" s="61"/>
      <c r="O194" s="61"/>
      <c r="P194" s="61"/>
      <c r="Q194" s="78"/>
      <c r="R194" s="61"/>
      <c r="S194" s="61"/>
      <c r="T194" s="61"/>
      <c r="U194" s="61"/>
      <c r="V194" s="61">
        <f t="shared" si="108"/>
        <v>0</v>
      </c>
      <c r="W194" s="61"/>
      <c r="X194" s="61"/>
      <c r="Y194" s="61"/>
      <c r="Z194" s="61"/>
      <c r="AA194" s="61"/>
      <c r="AB194" s="61"/>
      <c r="AC194" s="61"/>
      <c r="AD194" s="78"/>
      <c r="AE194" s="61"/>
      <c r="AF194" s="61"/>
      <c r="AG194" s="61"/>
      <c r="AH194" s="61"/>
      <c r="AI194" s="61">
        <f t="shared" si="109"/>
        <v>0</v>
      </c>
      <c r="AJ194" s="61"/>
      <c r="AK194" s="61"/>
      <c r="AL194" s="61"/>
      <c r="AM194" s="61"/>
      <c r="AN194" s="61"/>
      <c r="AO194" s="61"/>
      <c r="AP194" s="61"/>
      <c r="AQ194" s="78"/>
      <c r="AR194" s="61"/>
      <c r="AS194" s="61"/>
      <c r="AT194" s="61"/>
      <c r="AU194" s="61"/>
      <c r="AV194" s="61">
        <f t="shared" si="110"/>
        <v>0</v>
      </c>
      <c r="AW194" s="61"/>
      <c r="AX194" s="61"/>
      <c r="AY194" s="61"/>
      <c r="AZ194" s="61"/>
      <c r="BA194" s="61"/>
      <c r="BB194" s="61"/>
      <c r="BC194" s="61"/>
      <c r="BD194" s="78"/>
      <c r="BE194" s="61"/>
      <c r="BF194" s="61"/>
      <c r="BG194" s="61"/>
      <c r="BH194" s="61"/>
      <c r="BI194" s="62">
        <f t="shared" si="111"/>
        <v>0</v>
      </c>
      <c r="BJ194" s="63">
        <f t="shared" si="112"/>
        <v>0</v>
      </c>
      <c r="BK194" s="63">
        <f t="shared" si="113"/>
        <v>0</v>
      </c>
      <c r="BL194" s="63">
        <f t="shared" si="114"/>
        <v>0</v>
      </c>
      <c r="BM194" s="63">
        <f t="shared" si="115"/>
        <v>0</v>
      </c>
    </row>
    <row r="195" spans="1:65" s="64" customFormat="1" hidden="1" x14ac:dyDescent="0.2">
      <c r="A195" s="77" t="s">
        <v>135</v>
      </c>
      <c r="B195" s="67"/>
      <c r="C195" s="67"/>
      <c r="D195" s="67"/>
      <c r="E195" s="67"/>
      <c r="F195" s="67"/>
      <c r="G195" s="67">
        <f t="shared" si="116"/>
        <v>44</v>
      </c>
      <c r="H195" s="76"/>
      <c r="I195" s="78"/>
      <c r="J195" s="61"/>
      <c r="K195" s="61"/>
      <c r="L195" s="61"/>
      <c r="M195" s="61"/>
      <c r="N195" s="61"/>
      <c r="O195" s="61"/>
      <c r="P195" s="61"/>
      <c r="Q195" s="78"/>
      <c r="R195" s="61"/>
      <c r="S195" s="61"/>
      <c r="T195" s="61"/>
      <c r="U195" s="61"/>
      <c r="V195" s="61">
        <f t="shared" si="108"/>
        <v>0</v>
      </c>
      <c r="W195" s="61"/>
      <c r="X195" s="61"/>
      <c r="Y195" s="61"/>
      <c r="Z195" s="61"/>
      <c r="AA195" s="61"/>
      <c r="AB195" s="61"/>
      <c r="AC195" s="61"/>
      <c r="AD195" s="78"/>
      <c r="AE195" s="61"/>
      <c r="AF195" s="61"/>
      <c r="AG195" s="61"/>
      <c r="AH195" s="61"/>
      <c r="AI195" s="61">
        <f t="shared" si="109"/>
        <v>0</v>
      </c>
      <c r="AJ195" s="61"/>
      <c r="AK195" s="61"/>
      <c r="AL195" s="61"/>
      <c r="AM195" s="61"/>
      <c r="AN195" s="61"/>
      <c r="AO195" s="61"/>
      <c r="AP195" s="61"/>
      <c r="AQ195" s="78"/>
      <c r="AR195" s="61"/>
      <c r="AS195" s="61"/>
      <c r="AT195" s="61"/>
      <c r="AU195" s="61"/>
      <c r="AV195" s="61">
        <f t="shared" si="110"/>
        <v>0</v>
      </c>
      <c r="AW195" s="61"/>
      <c r="AX195" s="61"/>
      <c r="AY195" s="61"/>
      <c r="AZ195" s="61"/>
      <c r="BA195" s="61"/>
      <c r="BB195" s="61"/>
      <c r="BC195" s="61"/>
      <c r="BD195" s="78"/>
      <c r="BE195" s="61"/>
      <c r="BF195" s="61"/>
      <c r="BG195" s="61"/>
      <c r="BH195" s="61"/>
      <c r="BI195" s="62">
        <f t="shared" si="111"/>
        <v>0</v>
      </c>
      <c r="BJ195" s="63">
        <f t="shared" si="112"/>
        <v>0</v>
      </c>
      <c r="BK195" s="63">
        <f t="shared" si="113"/>
        <v>0</v>
      </c>
      <c r="BL195" s="63">
        <f t="shared" si="114"/>
        <v>0</v>
      </c>
      <c r="BM195" s="63">
        <f t="shared" si="115"/>
        <v>0</v>
      </c>
    </row>
    <row r="196" spans="1:65" s="64" customFormat="1" hidden="1" x14ac:dyDescent="0.2">
      <c r="A196" s="77" t="s">
        <v>135</v>
      </c>
      <c r="B196" s="67"/>
      <c r="C196" s="67"/>
      <c r="D196" s="67"/>
      <c r="E196" s="67"/>
      <c r="F196" s="67"/>
      <c r="G196" s="67">
        <f t="shared" si="116"/>
        <v>45</v>
      </c>
      <c r="H196" s="76"/>
      <c r="I196" s="78"/>
      <c r="J196" s="61"/>
      <c r="K196" s="61"/>
      <c r="L196" s="61"/>
      <c r="M196" s="61"/>
      <c r="N196" s="61"/>
      <c r="O196" s="61"/>
      <c r="P196" s="61"/>
      <c r="Q196" s="78"/>
      <c r="R196" s="61"/>
      <c r="S196" s="61"/>
      <c r="T196" s="61"/>
      <c r="U196" s="61"/>
      <c r="V196" s="61">
        <f t="shared" si="108"/>
        <v>0</v>
      </c>
      <c r="W196" s="61"/>
      <c r="X196" s="61"/>
      <c r="Y196" s="61"/>
      <c r="Z196" s="61"/>
      <c r="AA196" s="61"/>
      <c r="AB196" s="61"/>
      <c r="AC196" s="61"/>
      <c r="AD196" s="78"/>
      <c r="AE196" s="61"/>
      <c r="AF196" s="61"/>
      <c r="AG196" s="61"/>
      <c r="AH196" s="61"/>
      <c r="AI196" s="61">
        <f t="shared" si="109"/>
        <v>0</v>
      </c>
      <c r="AJ196" s="61"/>
      <c r="AK196" s="61"/>
      <c r="AL196" s="61"/>
      <c r="AM196" s="61"/>
      <c r="AN196" s="61"/>
      <c r="AO196" s="61"/>
      <c r="AP196" s="61"/>
      <c r="AQ196" s="78"/>
      <c r="AR196" s="61"/>
      <c r="AS196" s="61"/>
      <c r="AT196" s="61"/>
      <c r="AU196" s="61"/>
      <c r="AV196" s="61">
        <f t="shared" si="110"/>
        <v>0</v>
      </c>
      <c r="AW196" s="61"/>
      <c r="AX196" s="61"/>
      <c r="AY196" s="61"/>
      <c r="AZ196" s="61"/>
      <c r="BA196" s="61"/>
      <c r="BB196" s="61"/>
      <c r="BC196" s="61"/>
      <c r="BD196" s="78"/>
      <c r="BE196" s="61"/>
      <c r="BF196" s="61"/>
      <c r="BG196" s="61"/>
      <c r="BH196" s="61"/>
      <c r="BI196" s="62">
        <f t="shared" si="111"/>
        <v>0</v>
      </c>
      <c r="BJ196" s="63">
        <f t="shared" si="112"/>
        <v>0</v>
      </c>
      <c r="BK196" s="63">
        <f t="shared" si="113"/>
        <v>0</v>
      </c>
      <c r="BL196" s="63">
        <f t="shared" si="114"/>
        <v>0</v>
      </c>
      <c r="BM196" s="63">
        <f t="shared" si="115"/>
        <v>0</v>
      </c>
    </row>
    <row r="197" spans="1:65" s="64" customFormat="1" hidden="1" x14ac:dyDescent="0.2">
      <c r="A197" s="77" t="s">
        <v>135</v>
      </c>
      <c r="B197" s="67"/>
      <c r="C197" s="67"/>
      <c r="D197" s="67"/>
      <c r="E197" s="67"/>
      <c r="F197" s="67"/>
      <c r="G197" s="67">
        <f t="shared" si="116"/>
        <v>46</v>
      </c>
      <c r="H197" s="76"/>
      <c r="I197" s="78"/>
      <c r="J197" s="61"/>
      <c r="K197" s="61"/>
      <c r="L197" s="61"/>
      <c r="M197" s="61"/>
      <c r="N197" s="61"/>
      <c r="O197" s="61"/>
      <c r="P197" s="61"/>
      <c r="Q197" s="78"/>
      <c r="R197" s="61"/>
      <c r="S197" s="61"/>
      <c r="T197" s="61"/>
      <c r="U197" s="61"/>
      <c r="V197" s="61">
        <f t="shared" si="108"/>
        <v>0</v>
      </c>
      <c r="W197" s="61"/>
      <c r="X197" s="61"/>
      <c r="Y197" s="61"/>
      <c r="Z197" s="61"/>
      <c r="AA197" s="61"/>
      <c r="AB197" s="61"/>
      <c r="AC197" s="61"/>
      <c r="AD197" s="78"/>
      <c r="AE197" s="61"/>
      <c r="AF197" s="61"/>
      <c r="AG197" s="61"/>
      <c r="AH197" s="61"/>
      <c r="AI197" s="61">
        <f t="shared" si="109"/>
        <v>0</v>
      </c>
      <c r="AJ197" s="61"/>
      <c r="AK197" s="61"/>
      <c r="AL197" s="61"/>
      <c r="AM197" s="61"/>
      <c r="AN197" s="61"/>
      <c r="AO197" s="61"/>
      <c r="AP197" s="61"/>
      <c r="AQ197" s="78"/>
      <c r="AR197" s="61"/>
      <c r="AS197" s="61"/>
      <c r="AT197" s="61"/>
      <c r="AU197" s="61"/>
      <c r="AV197" s="61">
        <f t="shared" si="110"/>
        <v>0</v>
      </c>
      <c r="AW197" s="61"/>
      <c r="AX197" s="61"/>
      <c r="AY197" s="61"/>
      <c r="AZ197" s="61"/>
      <c r="BA197" s="61"/>
      <c r="BB197" s="61"/>
      <c r="BC197" s="61"/>
      <c r="BD197" s="78"/>
      <c r="BE197" s="61"/>
      <c r="BF197" s="61"/>
      <c r="BG197" s="61"/>
      <c r="BH197" s="61"/>
      <c r="BI197" s="62">
        <f t="shared" si="111"/>
        <v>0</v>
      </c>
      <c r="BJ197" s="63">
        <f t="shared" si="112"/>
        <v>0</v>
      </c>
      <c r="BK197" s="63">
        <f t="shared" si="113"/>
        <v>0</v>
      </c>
      <c r="BL197" s="63">
        <f t="shared" si="114"/>
        <v>0</v>
      </c>
      <c r="BM197" s="63">
        <f t="shared" si="115"/>
        <v>0</v>
      </c>
    </row>
    <row r="198" spans="1:65" s="64" customFormat="1" hidden="1" x14ac:dyDescent="0.2">
      <c r="A198" s="77" t="s">
        <v>135</v>
      </c>
      <c r="B198" s="67"/>
      <c r="C198" s="67"/>
      <c r="D198" s="67"/>
      <c r="E198" s="67"/>
      <c r="F198" s="67"/>
      <c r="G198" s="67">
        <f t="shared" si="116"/>
        <v>47</v>
      </c>
      <c r="H198" s="76"/>
      <c r="I198" s="78"/>
      <c r="J198" s="61"/>
      <c r="K198" s="61"/>
      <c r="L198" s="61"/>
      <c r="M198" s="61"/>
      <c r="N198" s="61"/>
      <c r="O198" s="61"/>
      <c r="P198" s="61"/>
      <c r="Q198" s="78"/>
      <c r="R198" s="61"/>
      <c r="S198" s="61"/>
      <c r="T198" s="61"/>
      <c r="U198" s="61"/>
      <c r="V198" s="61">
        <f t="shared" si="108"/>
        <v>0</v>
      </c>
      <c r="W198" s="61"/>
      <c r="X198" s="61"/>
      <c r="Y198" s="61"/>
      <c r="Z198" s="61"/>
      <c r="AA198" s="61"/>
      <c r="AB198" s="61"/>
      <c r="AC198" s="61"/>
      <c r="AD198" s="78"/>
      <c r="AE198" s="61"/>
      <c r="AF198" s="61"/>
      <c r="AG198" s="61"/>
      <c r="AH198" s="61"/>
      <c r="AI198" s="61">
        <f t="shared" si="109"/>
        <v>0</v>
      </c>
      <c r="AJ198" s="61"/>
      <c r="AK198" s="61"/>
      <c r="AL198" s="61"/>
      <c r="AM198" s="61"/>
      <c r="AN198" s="61"/>
      <c r="AO198" s="61"/>
      <c r="AP198" s="61"/>
      <c r="AQ198" s="78"/>
      <c r="AR198" s="61"/>
      <c r="AS198" s="61"/>
      <c r="AT198" s="61"/>
      <c r="AU198" s="61"/>
      <c r="AV198" s="61">
        <f t="shared" si="110"/>
        <v>0</v>
      </c>
      <c r="AW198" s="61"/>
      <c r="AX198" s="61"/>
      <c r="AY198" s="61"/>
      <c r="AZ198" s="61"/>
      <c r="BA198" s="61"/>
      <c r="BB198" s="61"/>
      <c r="BC198" s="61"/>
      <c r="BD198" s="78"/>
      <c r="BE198" s="61"/>
      <c r="BF198" s="61"/>
      <c r="BG198" s="61"/>
      <c r="BH198" s="61"/>
      <c r="BI198" s="62">
        <f t="shared" si="111"/>
        <v>0</v>
      </c>
      <c r="BJ198" s="63">
        <f t="shared" si="112"/>
        <v>0</v>
      </c>
      <c r="BK198" s="63">
        <f t="shared" si="113"/>
        <v>0</v>
      </c>
      <c r="BL198" s="63">
        <f t="shared" si="114"/>
        <v>0</v>
      </c>
      <c r="BM198" s="63">
        <f t="shared" si="115"/>
        <v>0</v>
      </c>
    </row>
    <row r="199" spans="1:65" s="64" customFormat="1" hidden="1" x14ac:dyDescent="0.2">
      <c r="A199" s="77" t="s">
        <v>135</v>
      </c>
      <c r="B199" s="67"/>
      <c r="C199" s="67"/>
      <c r="D199" s="67"/>
      <c r="E199" s="67"/>
      <c r="F199" s="67"/>
      <c r="G199" s="67">
        <f t="shared" si="116"/>
        <v>48</v>
      </c>
      <c r="H199" s="76"/>
      <c r="I199" s="78"/>
      <c r="J199" s="61"/>
      <c r="K199" s="61"/>
      <c r="L199" s="61"/>
      <c r="M199" s="61"/>
      <c r="N199" s="61"/>
      <c r="O199" s="61"/>
      <c r="P199" s="61"/>
      <c r="Q199" s="78"/>
      <c r="R199" s="61"/>
      <c r="S199" s="61"/>
      <c r="T199" s="61"/>
      <c r="U199" s="61"/>
      <c r="V199" s="61">
        <f t="shared" si="108"/>
        <v>0</v>
      </c>
      <c r="W199" s="61"/>
      <c r="X199" s="61"/>
      <c r="Y199" s="61"/>
      <c r="Z199" s="61"/>
      <c r="AA199" s="61"/>
      <c r="AB199" s="61"/>
      <c r="AC199" s="61"/>
      <c r="AD199" s="78"/>
      <c r="AE199" s="61"/>
      <c r="AF199" s="61"/>
      <c r="AG199" s="61"/>
      <c r="AH199" s="61"/>
      <c r="AI199" s="61">
        <f t="shared" si="109"/>
        <v>0</v>
      </c>
      <c r="AJ199" s="61"/>
      <c r="AK199" s="61"/>
      <c r="AL199" s="61"/>
      <c r="AM199" s="61"/>
      <c r="AN199" s="61"/>
      <c r="AO199" s="61"/>
      <c r="AP199" s="61"/>
      <c r="AQ199" s="78"/>
      <c r="AR199" s="61"/>
      <c r="AS199" s="61"/>
      <c r="AT199" s="61"/>
      <c r="AU199" s="61"/>
      <c r="AV199" s="61">
        <f t="shared" si="110"/>
        <v>0</v>
      </c>
      <c r="AW199" s="61"/>
      <c r="AX199" s="61"/>
      <c r="AY199" s="61"/>
      <c r="AZ199" s="61"/>
      <c r="BA199" s="61"/>
      <c r="BB199" s="61"/>
      <c r="BC199" s="61"/>
      <c r="BD199" s="78"/>
      <c r="BE199" s="61"/>
      <c r="BF199" s="61"/>
      <c r="BG199" s="61"/>
      <c r="BH199" s="61"/>
      <c r="BI199" s="62">
        <f t="shared" si="111"/>
        <v>0</v>
      </c>
      <c r="BJ199" s="63">
        <f t="shared" si="112"/>
        <v>0</v>
      </c>
      <c r="BK199" s="63">
        <f t="shared" si="113"/>
        <v>0</v>
      </c>
      <c r="BL199" s="63">
        <f t="shared" si="114"/>
        <v>0</v>
      </c>
      <c r="BM199" s="63">
        <f t="shared" si="115"/>
        <v>0</v>
      </c>
    </row>
    <row r="200" spans="1:65" s="64" customFormat="1" hidden="1" x14ac:dyDescent="0.2">
      <c r="A200" s="77" t="s">
        <v>135</v>
      </c>
      <c r="B200" s="67"/>
      <c r="C200" s="67"/>
      <c r="D200" s="67"/>
      <c r="E200" s="67"/>
      <c r="F200" s="67"/>
      <c r="G200" s="67">
        <f t="shared" si="116"/>
        <v>49</v>
      </c>
      <c r="H200" s="76"/>
      <c r="I200" s="78"/>
      <c r="J200" s="61"/>
      <c r="K200" s="61"/>
      <c r="L200" s="61"/>
      <c r="M200" s="61"/>
      <c r="N200" s="61"/>
      <c r="O200" s="61"/>
      <c r="P200" s="61"/>
      <c r="Q200" s="78"/>
      <c r="R200" s="61"/>
      <c r="S200" s="61"/>
      <c r="T200" s="61"/>
      <c r="U200" s="61"/>
      <c r="V200" s="61">
        <f t="shared" si="108"/>
        <v>0</v>
      </c>
      <c r="W200" s="61"/>
      <c r="X200" s="61"/>
      <c r="Y200" s="61"/>
      <c r="Z200" s="61"/>
      <c r="AA200" s="61"/>
      <c r="AB200" s="61"/>
      <c r="AC200" s="61"/>
      <c r="AD200" s="78"/>
      <c r="AE200" s="61"/>
      <c r="AF200" s="61"/>
      <c r="AG200" s="61"/>
      <c r="AH200" s="61"/>
      <c r="AI200" s="61">
        <f t="shared" si="109"/>
        <v>0</v>
      </c>
      <c r="AJ200" s="61"/>
      <c r="AK200" s="61"/>
      <c r="AL200" s="61"/>
      <c r="AM200" s="61"/>
      <c r="AN200" s="61"/>
      <c r="AO200" s="61"/>
      <c r="AP200" s="61"/>
      <c r="AQ200" s="78"/>
      <c r="AR200" s="61"/>
      <c r="AS200" s="61"/>
      <c r="AT200" s="61"/>
      <c r="AU200" s="61"/>
      <c r="AV200" s="61">
        <f t="shared" si="110"/>
        <v>0</v>
      </c>
      <c r="AW200" s="61"/>
      <c r="AX200" s="61"/>
      <c r="AY200" s="61"/>
      <c r="AZ200" s="61"/>
      <c r="BA200" s="61"/>
      <c r="BB200" s="61"/>
      <c r="BC200" s="61"/>
      <c r="BD200" s="78"/>
      <c r="BE200" s="61"/>
      <c r="BF200" s="61"/>
      <c r="BG200" s="61"/>
      <c r="BH200" s="61"/>
      <c r="BI200" s="62">
        <f t="shared" si="111"/>
        <v>0</v>
      </c>
      <c r="BJ200" s="63">
        <f t="shared" si="112"/>
        <v>0</v>
      </c>
      <c r="BK200" s="63">
        <f t="shared" si="113"/>
        <v>0</v>
      </c>
      <c r="BL200" s="63">
        <f t="shared" si="114"/>
        <v>0</v>
      </c>
      <c r="BM200" s="63">
        <f t="shared" si="115"/>
        <v>0</v>
      </c>
    </row>
    <row r="201" spans="1:65" s="64" customFormat="1" hidden="1" x14ac:dyDescent="0.2">
      <c r="A201" s="77" t="s">
        <v>135</v>
      </c>
      <c r="B201" s="67"/>
      <c r="C201" s="67"/>
      <c r="D201" s="67"/>
      <c r="E201" s="67"/>
      <c r="F201" s="67"/>
      <c r="G201" s="67">
        <f t="shared" si="116"/>
        <v>50</v>
      </c>
      <c r="H201" s="76"/>
      <c r="I201" s="78"/>
      <c r="J201" s="61"/>
      <c r="K201" s="61"/>
      <c r="L201" s="61"/>
      <c r="M201" s="61"/>
      <c r="N201" s="61"/>
      <c r="O201" s="61"/>
      <c r="P201" s="61"/>
      <c r="Q201" s="78"/>
      <c r="R201" s="61"/>
      <c r="S201" s="61"/>
      <c r="T201" s="61"/>
      <c r="U201" s="61"/>
      <c r="V201" s="61">
        <f t="shared" si="108"/>
        <v>0</v>
      </c>
      <c r="W201" s="61"/>
      <c r="X201" s="61"/>
      <c r="Y201" s="61"/>
      <c r="Z201" s="61"/>
      <c r="AA201" s="61"/>
      <c r="AB201" s="61"/>
      <c r="AC201" s="61"/>
      <c r="AD201" s="78"/>
      <c r="AE201" s="61"/>
      <c r="AF201" s="61"/>
      <c r="AG201" s="61"/>
      <c r="AH201" s="61"/>
      <c r="AI201" s="61">
        <f t="shared" si="109"/>
        <v>0</v>
      </c>
      <c r="AJ201" s="61"/>
      <c r="AK201" s="61"/>
      <c r="AL201" s="61"/>
      <c r="AM201" s="61"/>
      <c r="AN201" s="61"/>
      <c r="AO201" s="61"/>
      <c r="AP201" s="61"/>
      <c r="AQ201" s="78"/>
      <c r="AR201" s="61"/>
      <c r="AS201" s="61"/>
      <c r="AT201" s="61"/>
      <c r="AU201" s="61"/>
      <c r="AV201" s="61">
        <f t="shared" si="110"/>
        <v>0</v>
      </c>
      <c r="AW201" s="61"/>
      <c r="AX201" s="61"/>
      <c r="AY201" s="61"/>
      <c r="AZ201" s="61"/>
      <c r="BA201" s="61"/>
      <c r="BB201" s="61"/>
      <c r="BC201" s="61"/>
      <c r="BD201" s="78"/>
      <c r="BE201" s="61"/>
      <c r="BF201" s="61"/>
      <c r="BG201" s="61"/>
      <c r="BH201" s="61"/>
      <c r="BI201" s="62">
        <f t="shared" si="111"/>
        <v>0</v>
      </c>
      <c r="BJ201" s="63">
        <f t="shared" si="112"/>
        <v>0</v>
      </c>
      <c r="BK201" s="63">
        <f t="shared" si="113"/>
        <v>0</v>
      </c>
      <c r="BL201" s="63">
        <f t="shared" si="114"/>
        <v>0</v>
      </c>
      <c r="BM201" s="63">
        <f t="shared" si="115"/>
        <v>0</v>
      </c>
    </row>
    <row r="202" spans="1:65" s="64" customFormat="1" hidden="1" x14ac:dyDescent="0.2">
      <c r="A202" s="77" t="s">
        <v>135</v>
      </c>
      <c r="B202" s="67"/>
      <c r="C202" s="67"/>
      <c r="D202" s="67"/>
      <c r="E202" s="67"/>
      <c r="F202" s="67"/>
      <c r="G202" s="67">
        <f t="shared" si="116"/>
        <v>51</v>
      </c>
      <c r="H202" s="76"/>
      <c r="I202" s="78"/>
      <c r="J202" s="61"/>
      <c r="K202" s="61"/>
      <c r="L202" s="61"/>
      <c r="M202" s="61"/>
      <c r="N202" s="61"/>
      <c r="O202" s="61"/>
      <c r="P202" s="61"/>
      <c r="Q202" s="78"/>
      <c r="R202" s="61"/>
      <c r="S202" s="61"/>
      <c r="T202" s="61"/>
      <c r="U202" s="61"/>
      <c r="V202" s="61">
        <f t="shared" si="108"/>
        <v>0</v>
      </c>
      <c r="W202" s="61"/>
      <c r="X202" s="61"/>
      <c r="Y202" s="61"/>
      <c r="Z202" s="61"/>
      <c r="AA202" s="61"/>
      <c r="AB202" s="61"/>
      <c r="AC202" s="61"/>
      <c r="AD202" s="78"/>
      <c r="AE202" s="61"/>
      <c r="AF202" s="61"/>
      <c r="AG202" s="61"/>
      <c r="AH202" s="61"/>
      <c r="AI202" s="61">
        <f t="shared" si="109"/>
        <v>0</v>
      </c>
      <c r="AJ202" s="61"/>
      <c r="AK202" s="61"/>
      <c r="AL202" s="61"/>
      <c r="AM202" s="61"/>
      <c r="AN202" s="61"/>
      <c r="AO202" s="61"/>
      <c r="AP202" s="61"/>
      <c r="AQ202" s="78"/>
      <c r="AR202" s="61"/>
      <c r="AS202" s="61"/>
      <c r="AT202" s="61"/>
      <c r="AU202" s="61"/>
      <c r="AV202" s="61">
        <f t="shared" si="110"/>
        <v>0</v>
      </c>
      <c r="AW202" s="61"/>
      <c r="AX202" s="61"/>
      <c r="AY202" s="61"/>
      <c r="AZ202" s="61"/>
      <c r="BA202" s="61"/>
      <c r="BB202" s="61"/>
      <c r="BC202" s="61"/>
      <c r="BD202" s="78"/>
      <c r="BE202" s="61"/>
      <c r="BF202" s="61"/>
      <c r="BG202" s="61"/>
      <c r="BH202" s="61"/>
      <c r="BI202" s="62">
        <f t="shared" si="111"/>
        <v>0</v>
      </c>
      <c r="BJ202" s="63">
        <f t="shared" si="112"/>
        <v>0</v>
      </c>
      <c r="BK202" s="63">
        <f t="shared" si="113"/>
        <v>0</v>
      </c>
      <c r="BL202" s="63">
        <f t="shared" si="114"/>
        <v>0</v>
      </c>
      <c r="BM202" s="63">
        <f t="shared" si="115"/>
        <v>0</v>
      </c>
    </row>
    <row r="203" spans="1:65" s="64" customFormat="1" hidden="1" x14ac:dyDescent="0.2">
      <c r="A203" s="77" t="s">
        <v>135</v>
      </c>
      <c r="B203" s="67"/>
      <c r="C203" s="67"/>
      <c r="D203" s="67"/>
      <c r="E203" s="67"/>
      <c r="F203" s="67"/>
      <c r="G203" s="67">
        <f t="shared" si="116"/>
        <v>52</v>
      </c>
      <c r="H203" s="76"/>
      <c r="I203" s="78"/>
      <c r="J203" s="61"/>
      <c r="K203" s="61"/>
      <c r="L203" s="61"/>
      <c r="M203" s="61"/>
      <c r="N203" s="61"/>
      <c r="O203" s="61"/>
      <c r="P203" s="61"/>
      <c r="Q203" s="78"/>
      <c r="R203" s="61"/>
      <c r="S203" s="61"/>
      <c r="T203" s="61"/>
      <c r="U203" s="61"/>
      <c r="V203" s="61">
        <f t="shared" si="108"/>
        <v>0</v>
      </c>
      <c r="W203" s="61"/>
      <c r="X203" s="61"/>
      <c r="Y203" s="61"/>
      <c r="Z203" s="61"/>
      <c r="AA203" s="61"/>
      <c r="AB203" s="61"/>
      <c r="AC203" s="61"/>
      <c r="AD203" s="78"/>
      <c r="AE203" s="61"/>
      <c r="AF203" s="61"/>
      <c r="AG203" s="61"/>
      <c r="AH203" s="61"/>
      <c r="AI203" s="61">
        <f t="shared" si="109"/>
        <v>0</v>
      </c>
      <c r="AJ203" s="61"/>
      <c r="AK203" s="61"/>
      <c r="AL203" s="61"/>
      <c r="AM203" s="61"/>
      <c r="AN203" s="61"/>
      <c r="AO203" s="61"/>
      <c r="AP203" s="61"/>
      <c r="AQ203" s="78"/>
      <c r="AR203" s="61"/>
      <c r="AS203" s="61"/>
      <c r="AT203" s="61"/>
      <c r="AU203" s="61"/>
      <c r="AV203" s="61">
        <f t="shared" si="110"/>
        <v>0</v>
      </c>
      <c r="AW203" s="61"/>
      <c r="AX203" s="61"/>
      <c r="AY203" s="61"/>
      <c r="AZ203" s="61"/>
      <c r="BA203" s="61"/>
      <c r="BB203" s="61"/>
      <c r="BC203" s="61"/>
      <c r="BD203" s="78"/>
      <c r="BE203" s="61"/>
      <c r="BF203" s="61"/>
      <c r="BG203" s="61"/>
      <c r="BH203" s="61"/>
      <c r="BI203" s="62">
        <f t="shared" si="111"/>
        <v>0</v>
      </c>
      <c r="BJ203" s="63">
        <f t="shared" si="112"/>
        <v>0</v>
      </c>
      <c r="BK203" s="63">
        <f t="shared" si="113"/>
        <v>0</v>
      </c>
      <c r="BL203" s="63">
        <f t="shared" si="114"/>
        <v>0</v>
      </c>
      <c r="BM203" s="63">
        <f t="shared" si="115"/>
        <v>0</v>
      </c>
    </row>
    <row r="204" spans="1:65" s="64" customFormat="1" hidden="1" x14ac:dyDescent="0.2">
      <c r="A204" s="77" t="s">
        <v>135</v>
      </c>
      <c r="B204" s="67"/>
      <c r="C204" s="67"/>
      <c r="D204" s="67"/>
      <c r="E204" s="67"/>
      <c r="F204" s="67"/>
      <c r="G204" s="67">
        <f t="shared" si="116"/>
        <v>53</v>
      </c>
      <c r="H204" s="76"/>
      <c r="I204" s="78"/>
      <c r="J204" s="61"/>
      <c r="K204" s="61"/>
      <c r="L204" s="61"/>
      <c r="M204" s="61"/>
      <c r="N204" s="61"/>
      <c r="O204" s="61"/>
      <c r="P204" s="61"/>
      <c r="Q204" s="78"/>
      <c r="R204" s="61"/>
      <c r="S204" s="61"/>
      <c r="T204" s="61"/>
      <c r="U204" s="61"/>
      <c r="V204" s="61">
        <f t="shared" si="108"/>
        <v>0</v>
      </c>
      <c r="W204" s="61"/>
      <c r="X204" s="61"/>
      <c r="Y204" s="61"/>
      <c r="Z204" s="61"/>
      <c r="AA204" s="61"/>
      <c r="AB204" s="61"/>
      <c r="AC204" s="61"/>
      <c r="AD204" s="78"/>
      <c r="AE204" s="61"/>
      <c r="AF204" s="61"/>
      <c r="AG204" s="61"/>
      <c r="AH204" s="61"/>
      <c r="AI204" s="61">
        <f t="shared" si="109"/>
        <v>0</v>
      </c>
      <c r="AJ204" s="61"/>
      <c r="AK204" s="61"/>
      <c r="AL204" s="61"/>
      <c r="AM204" s="61"/>
      <c r="AN204" s="61"/>
      <c r="AO204" s="61"/>
      <c r="AP204" s="61"/>
      <c r="AQ204" s="78"/>
      <c r="AR204" s="61"/>
      <c r="AS204" s="61"/>
      <c r="AT204" s="61"/>
      <c r="AU204" s="61"/>
      <c r="AV204" s="61">
        <f t="shared" si="110"/>
        <v>0</v>
      </c>
      <c r="AW204" s="61"/>
      <c r="AX204" s="61"/>
      <c r="AY204" s="61"/>
      <c r="AZ204" s="61"/>
      <c r="BA204" s="61"/>
      <c r="BB204" s="61"/>
      <c r="BC204" s="61"/>
      <c r="BD204" s="78"/>
      <c r="BE204" s="61"/>
      <c r="BF204" s="61"/>
      <c r="BG204" s="61"/>
      <c r="BH204" s="61"/>
      <c r="BI204" s="62">
        <f t="shared" si="111"/>
        <v>0</v>
      </c>
      <c r="BJ204" s="63">
        <f t="shared" si="112"/>
        <v>0</v>
      </c>
      <c r="BK204" s="63">
        <f t="shared" si="113"/>
        <v>0</v>
      </c>
      <c r="BL204" s="63">
        <f t="shared" si="114"/>
        <v>0</v>
      </c>
      <c r="BM204" s="63">
        <f t="shared" si="115"/>
        <v>0</v>
      </c>
    </row>
    <row r="205" spans="1:65" s="64" customFormat="1" hidden="1" x14ac:dyDescent="0.2">
      <c r="A205" s="77" t="s">
        <v>135</v>
      </c>
      <c r="B205" s="67"/>
      <c r="C205" s="67"/>
      <c r="D205" s="67"/>
      <c r="E205" s="67"/>
      <c r="F205" s="67"/>
      <c r="G205" s="67">
        <f t="shared" si="116"/>
        <v>54</v>
      </c>
      <c r="H205" s="76"/>
      <c r="I205" s="78"/>
      <c r="J205" s="61"/>
      <c r="K205" s="61"/>
      <c r="L205" s="61"/>
      <c r="M205" s="61"/>
      <c r="N205" s="61"/>
      <c r="O205" s="61"/>
      <c r="P205" s="61"/>
      <c r="Q205" s="78"/>
      <c r="R205" s="61"/>
      <c r="S205" s="61"/>
      <c r="T205" s="61"/>
      <c r="U205" s="61"/>
      <c r="V205" s="61">
        <f t="shared" si="108"/>
        <v>0</v>
      </c>
      <c r="W205" s="61"/>
      <c r="X205" s="61"/>
      <c r="Y205" s="61"/>
      <c r="Z205" s="61"/>
      <c r="AA205" s="61"/>
      <c r="AB205" s="61"/>
      <c r="AC205" s="61"/>
      <c r="AD205" s="78"/>
      <c r="AE205" s="61"/>
      <c r="AF205" s="61"/>
      <c r="AG205" s="61"/>
      <c r="AH205" s="61"/>
      <c r="AI205" s="61">
        <f t="shared" si="109"/>
        <v>0</v>
      </c>
      <c r="AJ205" s="61"/>
      <c r="AK205" s="61"/>
      <c r="AL205" s="61"/>
      <c r="AM205" s="61"/>
      <c r="AN205" s="61"/>
      <c r="AO205" s="61"/>
      <c r="AP205" s="61"/>
      <c r="AQ205" s="78"/>
      <c r="AR205" s="61"/>
      <c r="AS205" s="61"/>
      <c r="AT205" s="61"/>
      <c r="AU205" s="61"/>
      <c r="AV205" s="61">
        <f t="shared" si="110"/>
        <v>0</v>
      </c>
      <c r="AW205" s="61"/>
      <c r="AX205" s="61"/>
      <c r="AY205" s="61"/>
      <c r="AZ205" s="61"/>
      <c r="BA205" s="61"/>
      <c r="BB205" s="61"/>
      <c r="BC205" s="61"/>
      <c r="BD205" s="78"/>
      <c r="BE205" s="61"/>
      <c r="BF205" s="61"/>
      <c r="BG205" s="61"/>
      <c r="BH205" s="61"/>
      <c r="BI205" s="62">
        <f t="shared" si="111"/>
        <v>0</v>
      </c>
      <c r="BJ205" s="63">
        <f t="shared" si="112"/>
        <v>0</v>
      </c>
      <c r="BK205" s="63">
        <f t="shared" si="113"/>
        <v>0</v>
      </c>
      <c r="BL205" s="63">
        <f t="shared" si="114"/>
        <v>0</v>
      </c>
      <c r="BM205" s="63">
        <f t="shared" si="115"/>
        <v>0</v>
      </c>
    </row>
    <row r="206" spans="1:65" s="64" customFormat="1" hidden="1" x14ac:dyDescent="0.2">
      <c r="A206" s="77" t="s">
        <v>135</v>
      </c>
      <c r="B206" s="67"/>
      <c r="C206" s="67"/>
      <c r="D206" s="67"/>
      <c r="E206" s="67"/>
      <c r="F206" s="67"/>
      <c r="G206" s="67">
        <f t="shared" si="116"/>
        <v>55</v>
      </c>
      <c r="H206" s="76"/>
      <c r="I206" s="78"/>
      <c r="J206" s="61"/>
      <c r="K206" s="61"/>
      <c r="L206" s="61"/>
      <c r="M206" s="61"/>
      <c r="N206" s="61"/>
      <c r="O206" s="61"/>
      <c r="P206" s="61"/>
      <c r="Q206" s="78"/>
      <c r="R206" s="61"/>
      <c r="S206" s="61"/>
      <c r="T206" s="61"/>
      <c r="U206" s="61"/>
      <c r="V206" s="61">
        <f t="shared" si="108"/>
        <v>0</v>
      </c>
      <c r="W206" s="61"/>
      <c r="X206" s="61"/>
      <c r="Y206" s="61"/>
      <c r="Z206" s="61"/>
      <c r="AA206" s="61"/>
      <c r="AB206" s="61"/>
      <c r="AC206" s="61"/>
      <c r="AD206" s="78"/>
      <c r="AE206" s="61"/>
      <c r="AF206" s="61"/>
      <c r="AG206" s="61"/>
      <c r="AH206" s="61"/>
      <c r="AI206" s="61">
        <f t="shared" si="109"/>
        <v>0</v>
      </c>
      <c r="AJ206" s="61"/>
      <c r="AK206" s="61"/>
      <c r="AL206" s="61"/>
      <c r="AM206" s="61"/>
      <c r="AN206" s="61"/>
      <c r="AO206" s="61"/>
      <c r="AP206" s="61"/>
      <c r="AQ206" s="78"/>
      <c r="AR206" s="61"/>
      <c r="AS206" s="61"/>
      <c r="AT206" s="61"/>
      <c r="AU206" s="61"/>
      <c r="AV206" s="61">
        <f t="shared" si="110"/>
        <v>0</v>
      </c>
      <c r="AW206" s="61"/>
      <c r="AX206" s="61"/>
      <c r="AY206" s="61"/>
      <c r="AZ206" s="61"/>
      <c r="BA206" s="61"/>
      <c r="BB206" s="61"/>
      <c r="BC206" s="61"/>
      <c r="BD206" s="78"/>
      <c r="BE206" s="61"/>
      <c r="BF206" s="61"/>
      <c r="BG206" s="61"/>
      <c r="BH206" s="61"/>
      <c r="BI206" s="62">
        <f t="shared" si="111"/>
        <v>0</v>
      </c>
      <c r="BJ206" s="63">
        <f t="shared" si="112"/>
        <v>0</v>
      </c>
      <c r="BK206" s="63">
        <f t="shared" si="113"/>
        <v>0</v>
      </c>
      <c r="BL206" s="63">
        <f t="shared" si="114"/>
        <v>0</v>
      </c>
      <c r="BM206" s="63">
        <f t="shared" si="115"/>
        <v>0</v>
      </c>
    </row>
    <row r="207" spans="1:65" s="64" customFormat="1" hidden="1" x14ac:dyDescent="0.2">
      <c r="A207" s="77" t="s">
        <v>135</v>
      </c>
      <c r="B207" s="67"/>
      <c r="C207" s="67"/>
      <c r="D207" s="67"/>
      <c r="E207" s="67"/>
      <c r="F207" s="67"/>
      <c r="G207" s="67">
        <f t="shared" si="116"/>
        <v>56</v>
      </c>
      <c r="H207" s="76"/>
      <c r="I207" s="78"/>
      <c r="J207" s="61"/>
      <c r="K207" s="61"/>
      <c r="L207" s="61"/>
      <c r="M207" s="61"/>
      <c r="N207" s="61"/>
      <c r="O207" s="61"/>
      <c r="P207" s="61"/>
      <c r="Q207" s="78"/>
      <c r="R207" s="61"/>
      <c r="S207" s="61"/>
      <c r="T207" s="61"/>
      <c r="U207" s="61"/>
      <c r="V207" s="61">
        <f t="shared" si="108"/>
        <v>0</v>
      </c>
      <c r="W207" s="61"/>
      <c r="X207" s="61"/>
      <c r="Y207" s="61"/>
      <c r="Z207" s="61"/>
      <c r="AA207" s="61"/>
      <c r="AB207" s="61"/>
      <c r="AC207" s="61"/>
      <c r="AD207" s="78"/>
      <c r="AE207" s="61"/>
      <c r="AF207" s="61"/>
      <c r="AG207" s="61"/>
      <c r="AH207" s="61"/>
      <c r="AI207" s="61">
        <f t="shared" si="109"/>
        <v>0</v>
      </c>
      <c r="AJ207" s="61"/>
      <c r="AK207" s="61"/>
      <c r="AL207" s="61"/>
      <c r="AM207" s="61"/>
      <c r="AN207" s="61"/>
      <c r="AO207" s="61"/>
      <c r="AP207" s="61"/>
      <c r="AQ207" s="78"/>
      <c r="AR207" s="61"/>
      <c r="AS207" s="61"/>
      <c r="AT207" s="61"/>
      <c r="AU207" s="61"/>
      <c r="AV207" s="61">
        <f t="shared" si="110"/>
        <v>0</v>
      </c>
      <c r="AW207" s="61"/>
      <c r="AX207" s="61"/>
      <c r="AY207" s="61"/>
      <c r="AZ207" s="61"/>
      <c r="BA207" s="61"/>
      <c r="BB207" s="61"/>
      <c r="BC207" s="61"/>
      <c r="BD207" s="78"/>
      <c r="BE207" s="61"/>
      <c r="BF207" s="61"/>
      <c r="BG207" s="61"/>
      <c r="BH207" s="61"/>
      <c r="BI207" s="62">
        <f t="shared" si="111"/>
        <v>0</v>
      </c>
      <c r="BJ207" s="63">
        <f t="shared" si="112"/>
        <v>0</v>
      </c>
      <c r="BK207" s="63">
        <f t="shared" si="113"/>
        <v>0</v>
      </c>
      <c r="BL207" s="63">
        <f t="shared" si="114"/>
        <v>0</v>
      </c>
      <c r="BM207" s="63">
        <f t="shared" si="115"/>
        <v>0</v>
      </c>
    </row>
    <row r="208" spans="1:65" s="64" customFormat="1" hidden="1" x14ac:dyDescent="0.2">
      <c r="A208" s="77" t="s">
        <v>135</v>
      </c>
      <c r="B208" s="67"/>
      <c r="C208" s="67"/>
      <c r="D208" s="67"/>
      <c r="E208" s="67"/>
      <c r="F208" s="67"/>
      <c r="G208" s="67">
        <f t="shared" si="116"/>
        <v>57</v>
      </c>
      <c r="H208" s="76"/>
      <c r="I208" s="78"/>
      <c r="J208" s="61"/>
      <c r="K208" s="61"/>
      <c r="L208" s="61"/>
      <c r="M208" s="61"/>
      <c r="N208" s="61"/>
      <c r="O208" s="61"/>
      <c r="P208" s="61"/>
      <c r="Q208" s="78"/>
      <c r="R208" s="61"/>
      <c r="S208" s="61"/>
      <c r="T208" s="61"/>
      <c r="U208" s="61"/>
      <c r="V208" s="61">
        <f t="shared" si="108"/>
        <v>0</v>
      </c>
      <c r="W208" s="61"/>
      <c r="X208" s="61"/>
      <c r="Y208" s="61"/>
      <c r="Z208" s="61"/>
      <c r="AA208" s="61"/>
      <c r="AB208" s="61"/>
      <c r="AC208" s="61"/>
      <c r="AD208" s="78"/>
      <c r="AE208" s="61"/>
      <c r="AF208" s="61"/>
      <c r="AG208" s="61"/>
      <c r="AH208" s="61"/>
      <c r="AI208" s="61">
        <f t="shared" si="109"/>
        <v>0</v>
      </c>
      <c r="AJ208" s="61"/>
      <c r="AK208" s="61"/>
      <c r="AL208" s="61"/>
      <c r="AM208" s="61"/>
      <c r="AN208" s="61"/>
      <c r="AO208" s="61"/>
      <c r="AP208" s="61"/>
      <c r="AQ208" s="78"/>
      <c r="AR208" s="61"/>
      <c r="AS208" s="61"/>
      <c r="AT208" s="61"/>
      <c r="AU208" s="61"/>
      <c r="AV208" s="61">
        <f t="shared" si="110"/>
        <v>0</v>
      </c>
      <c r="AW208" s="61"/>
      <c r="AX208" s="61"/>
      <c r="AY208" s="61"/>
      <c r="AZ208" s="61"/>
      <c r="BA208" s="61"/>
      <c r="BB208" s="61"/>
      <c r="BC208" s="61"/>
      <c r="BD208" s="78"/>
      <c r="BE208" s="61"/>
      <c r="BF208" s="61"/>
      <c r="BG208" s="61"/>
      <c r="BH208" s="61"/>
      <c r="BI208" s="62">
        <f t="shared" si="111"/>
        <v>0</v>
      </c>
      <c r="BJ208" s="63">
        <f t="shared" si="112"/>
        <v>0</v>
      </c>
      <c r="BK208" s="63">
        <f t="shared" si="113"/>
        <v>0</v>
      </c>
      <c r="BL208" s="63">
        <f t="shared" si="114"/>
        <v>0</v>
      </c>
      <c r="BM208" s="63">
        <f t="shared" si="115"/>
        <v>0</v>
      </c>
    </row>
    <row r="209" spans="1:65" s="64" customFormat="1" hidden="1" x14ac:dyDescent="0.2">
      <c r="A209" s="77" t="s">
        <v>135</v>
      </c>
      <c r="B209" s="67"/>
      <c r="C209" s="67"/>
      <c r="D209" s="67"/>
      <c r="E209" s="67"/>
      <c r="F209" s="67"/>
      <c r="G209" s="67">
        <f t="shared" si="116"/>
        <v>58</v>
      </c>
      <c r="H209" s="76"/>
      <c r="I209" s="78"/>
      <c r="J209" s="61"/>
      <c r="K209" s="61"/>
      <c r="L209" s="61"/>
      <c r="M209" s="61"/>
      <c r="N209" s="61"/>
      <c r="O209" s="61"/>
      <c r="P209" s="61"/>
      <c r="Q209" s="78"/>
      <c r="R209" s="61"/>
      <c r="S209" s="61"/>
      <c r="T209" s="61"/>
      <c r="U209" s="61"/>
      <c r="V209" s="61">
        <f t="shared" si="108"/>
        <v>0</v>
      </c>
      <c r="W209" s="61"/>
      <c r="X209" s="61"/>
      <c r="Y209" s="61"/>
      <c r="Z209" s="61"/>
      <c r="AA209" s="61"/>
      <c r="AB209" s="61"/>
      <c r="AC209" s="61"/>
      <c r="AD209" s="78"/>
      <c r="AE209" s="61"/>
      <c r="AF209" s="61"/>
      <c r="AG209" s="61"/>
      <c r="AH209" s="61"/>
      <c r="AI209" s="61">
        <f t="shared" si="109"/>
        <v>0</v>
      </c>
      <c r="AJ209" s="61"/>
      <c r="AK209" s="61"/>
      <c r="AL209" s="61"/>
      <c r="AM209" s="61"/>
      <c r="AN209" s="61"/>
      <c r="AO209" s="61"/>
      <c r="AP209" s="61"/>
      <c r="AQ209" s="78"/>
      <c r="AR209" s="61"/>
      <c r="AS209" s="61"/>
      <c r="AT209" s="61"/>
      <c r="AU209" s="61"/>
      <c r="AV209" s="61">
        <f t="shared" si="110"/>
        <v>0</v>
      </c>
      <c r="AW209" s="61"/>
      <c r="AX209" s="61"/>
      <c r="AY209" s="61"/>
      <c r="AZ209" s="61"/>
      <c r="BA209" s="61"/>
      <c r="BB209" s="61"/>
      <c r="BC209" s="61"/>
      <c r="BD209" s="78"/>
      <c r="BE209" s="61"/>
      <c r="BF209" s="61"/>
      <c r="BG209" s="61"/>
      <c r="BH209" s="61"/>
      <c r="BI209" s="62">
        <f t="shared" si="111"/>
        <v>0</v>
      </c>
      <c r="BJ209" s="63">
        <f t="shared" si="112"/>
        <v>0</v>
      </c>
      <c r="BK209" s="63">
        <f t="shared" si="113"/>
        <v>0</v>
      </c>
      <c r="BL209" s="63">
        <f t="shared" si="114"/>
        <v>0</v>
      </c>
      <c r="BM209" s="63">
        <f t="shared" si="115"/>
        <v>0</v>
      </c>
    </row>
    <row r="210" spans="1:65" s="64" customFormat="1" hidden="1" x14ac:dyDescent="0.2">
      <c r="A210" s="77" t="s">
        <v>135</v>
      </c>
      <c r="B210" s="67"/>
      <c r="C210" s="67"/>
      <c r="D210" s="67"/>
      <c r="E210" s="67"/>
      <c r="F210" s="67"/>
      <c r="G210" s="67">
        <f t="shared" si="116"/>
        <v>59</v>
      </c>
      <c r="H210" s="76"/>
      <c r="I210" s="78"/>
      <c r="J210" s="61"/>
      <c r="K210" s="61"/>
      <c r="L210" s="61"/>
      <c r="M210" s="61"/>
      <c r="N210" s="61"/>
      <c r="O210" s="61"/>
      <c r="P210" s="61"/>
      <c r="Q210" s="78"/>
      <c r="R210" s="61"/>
      <c r="S210" s="61"/>
      <c r="T210" s="61"/>
      <c r="U210" s="61"/>
      <c r="V210" s="61">
        <f t="shared" si="108"/>
        <v>0</v>
      </c>
      <c r="W210" s="61"/>
      <c r="X210" s="61"/>
      <c r="Y210" s="61"/>
      <c r="Z210" s="61"/>
      <c r="AA210" s="61"/>
      <c r="AB210" s="61"/>
      <c r="AC210" s="61"/>
      <c r="AD210" s="78"/>
      <c r="AE210" s="61"/>
      <c r="AF210" s="61"/>
      <c r="AG210" s="61"/>
      <c r="AH210" s="61"/>
      <c r="AI210" s="61">
        <f t="shared" si="109"/>
        <v>0</v>
      </c>
      <c r="AJ210" s="61"/>
      <c r="AK210" s="61"/>
      <c r="AL210" s="61"/>
      <c r="AM210" s="61"/>
      <c r="AN210" s="61"/>
      <c r="AO210" s="61"/>
      <c r="AP210" s="61"/>
      <c r="AQ210" s="78"/>
      <c r="AR210" s="61"/>
      <c r="AS210" s="61"/>
      <c r="AT210" s="61"/>
      <c r="AU210" s="61"/>
      <c r="AV210" s="61">
        <f t="shared" si="110"/>
        <v>0</v>
      </c>
      <c r="AW210" s="61"/>
      <c r="AX210" s="61"/>
      <c r="AY210" s="61"/>
      <c r="AZ210" s="61"/>
      <c r="BA210" s="61"/>
      <c r="BB210" s="61"/>
      <c r="BC210" s="61"/>
      <c r="BD210" s="78"/>
      <c r="BE210" s="61"/>
      <c r="BF210" s="61"/>
      <c r="BG210" s="61"/>
      <c r="BH210" s="61"/>
      <c r="BI210" s="62">
        <f t="shared" si="111"/>
        <v>0</v>
      </c>
      <c r="BJ210" s="63">
        <f t="shared" si="112"/>
        <v>0</v>
      </c>
      <c r="BK210" s="63">
        <f t="shared" si="113"/>
        <v>0</v>
      </c>
      <c r="BL210" s="63">
        <f t="shared" si="114"/>
        <v>0</v>
      </c>
      <c r="BM210" s="63">
        <f t="shared" si="115"/>
        <v>0</v>
      </c>
    </row>
    <row r="211" spans="1:65" s="64" customFormat="1" hidden="1" x14ac:dyDescent="0.2">
      <c r="A211" s="77" t="s">
        <v>135</v>
      </c>
      <c r="B211" s="67"/>
      <c r="C211" s="67"/>
      <c r="D211" s="67"/>
      <c r="E211" s="67"/>
      <c r="F211" s="67"/>
      <c r="G211" s="67">
        <f t="shared" si="116"/>
        <v>60</v>
      </c>
      <c r="H211" s="76"/>
      <c r="I211" s="78"/>
      <c r="J211" s="61"/>
      <c r="K211" s="61"/>
      <c r="L211" s="61"/>
      <c r="M211" s="61"/>
      <c r="N211" s="61"/>
      <c r="O211" s="61"/>
      <c r="P211" s="61"/>
      <c r="Q211" s="78"/>
      <c r="R211" s="61"/>
      <c r="S211" s="61"/>
      <c r="T211" s="61"/>
      <c r="U211" s="61"/>
      <c r="V211" s="61">
        <f t="shared" si="108"/>
        <v>0</v>
      </c>
      <c r="W211" s="61"/>
      <c r="X211" s="61"/>
      <c r="Y211" s="61"/>
      <c r="Z211" s="61"/>
      <c r="AA211" s="61"/>
      <c r="AB211" s="61"/>
      <c r="AC211" s="61"/>
      <c r="AD211" s="78"/>
      <c r="AE211" s="61"/>
      <c r="AF211" s="61"/>
      <c r="AG211" s="61"/>
      <c r="AH211" s="61"/>
      <c r="AI211" s="61">
        <f t="shared" si="109"/>
        <v>0</v>
      </c>
      <c r="AJ211" s="61"/>
      <c r="AK211" s="61"/>
      <c r="AL211" s="61"/>
      <c r="AM211" s="61"/>
      <c r="AN211" s="61"/>
      <c r="AO211" s="61"/>
      <c r="AP211" s="61"/>
      <c r="AQ211" s="78"/>
      <c r="AR211" s="61"/>
      <c r="AS211" s="61"/>
      <c r="AT211" s="61"/>
      <c r="AU211" s="61"/>
      <c r="AV211" s="61">
        <f t="shared" si="110"/>
        <v>0</v>
      </c>
      <c r="AW211" s="61"/>
      <c r="AX211" s="61"/>
      <c r="AY211" s="61"/>
      <c r="AZ211" s="61"/>
      <c r="BA211" s="61"/>
      <c r="BB211" s="61"/>
      <c r="BC211" s="61"/>
      <c r="BD211" s="78"/>
      <c r="BE211" s="61"/>
      <c r="BF211" s="61"/>
      <c r="BG211" s="61"/>
      <c r="BH211" s="61"/>
      <c r="BI211" s="62">
        <f t="shared" si="111"/>
        <v>0</v>
      </c>
      <c r="BJ211" s="63">
        <f t="shared" si="112"/>
        <v>0</v>
      </c>
      <c r="BK211" s="63">
        <f t="shared" si="113"/>
        <v>0</v>
      </c>
      <c r="BL211" s="63">
        <f t="shared" si="114"/>
        <v>0</v>
      </c>
      <c r="BM211" s="63">
        <f t="shared" si="115"/>
        <v>0</v>
      </c>
    </row>
    <row r="212" spans="1:65" s="64" customFormat="1" hidden="1" x14ac:dyDescent="0.2">
      <c r="A212" s="77" t="s">
        <v>135</v>
      </c>
      <c r="B212" s="67"/>
      <c r="C212" s="67"/>
      <c r="D212" s="67"/>
      <c r="E212" s="67"/>
      <c r="F212" s="67"/>
      <c r="G212" s="67">
        <f t="shared" si="116"/>
        <v>61</v>
      </c>
      <c r="H212" s="76"/>
      <c r="I212" s="78"/>
      <c r="J212" s="61"/>
      <c r="K212" s="61"/>
      <c r="L212" s="61"/>
      <c r="M212" s="61"/>
      <c r="N212" s="61"/>
      <c r="O212" s="61"/>
      <c r="P212" s="61"/>
      <c r="Q212" s="78"/>
      <c r="R212" s="61"/>
      <c r="S212" s="61"/>
      <c r="T212" s="61"/>
      <c r="U212" s="61"/>
      <c r="V212" s="61">
        <f t="shared" si="108"/>
        <v>0</v>
      </c>
      <c r="W212" s="61"/>
      <c r="X212" s="61"/>
      <c r="Y212" s="61"/>
      <c r="Z212" s="61"/>
      <c r="AA212" s="61"/>
      <c r="AB212" s="61"/>
      <c r="AC212" s="61"/>
      <c r="AD212" s="78"/>
      <c r="AE212" s="61"/>
      <c r="AF212" s="61"/>
      <c r="AG212" s="61"/>
      <c r="AH212" s="61"/>
      <c r="AI212" s="61">
        <f t="shared" si="109"/>
        <v>0</v>
      </c>
      <c r="AJ212" s="61"/>
      <c r="AK212" s="61"/>
      <c r="AL212" s="61"/>
      <c r="AM212" s="61"/>
      <c r="AN212" s="61"/>
      <c r="AO212" s="61"/>
      <c r="AP212" s="61"/>
      <c r="AQ212" s="78"/>
      <c r="AR212" s="61"/>
      <c r="AS212" s="61"/>
      <c r="AT212" s="61"/>
      <c r="AU212" s="61"/>
      <c r="AV212" s="61">
        <f t="shared" si="110"/>
        <v>0</v>
      </c>
      <c r="AW212" s="61"/>
      <c r="AX212" s="61"/>
      <c r="AY212" s="61"/>
      <c r="AZ212" s="61"/>
      <c r="BA212" s="61"/>
      <c r="BB212" s="61"/>
      <c r="BC212" s="61"/>
      <c r="BD212" s="78"/>
      <c r="BE212" s="61"/>
      <c r="BF212" s="61"/>
      <c r="BG212" s="61"/>
      <c r="BH212" s="61"/>
      <c r="BI212" s="62">
        <f t="shared" si="111"/>
        <v>0</v>
      </c>
      <c r="BJ212" s="63">
        <f t="shared" si="112"/>
        <v>0</v>
      </c>
      <c r="BK212" s="63">
        <f t="shared" si="113"/>
        <v>0</v>
      </c>
      <c r="BL212" s="63">
        <f t="shared" si="114"/>
        <v>0</v>
      </c>
      <c r="BM212" s="63">
        <f t="shared" si="115"/>
        <v>0</v>
      </c>
    </row>
    <row r="213" spans="1:65" s="64" customFormat="1" hidden="1" x14ac:dyDescent="0.2">
      <c r="A213" s="77" t="s">
        <v>135</v>
      </c>
      <c r="B213" s="67"/>
      <c r="C213" s="67"/>
      <c r="D213" s="67"/>
      <c r="E213" s="67"/>
      <c r="F213" s="67"/>
      <c r="G213" s="67">
        <f t="shared" si="116"/>
        <v>62</v>
      </c>
      <c r="H213" s="76"/>
      <c r="I213" s="78"/>
      <c r="J213" s="61"/>
      <c r="K213" s="61"/>
      <c r="L213" s="61"/>
      <c r="M213" s="61"/>
      <c r="N213" s="61"/>
      <c r="O213" s="61"/>
      <c r="P213" s="61"/>
      <c r="Q213" s="78"/>
      <c r="R213" s="61"/>
      <c r="S213" s="61"/>
      <c r="T213" s="61"/>
      <c r="U213" s="61"/>
      <c r="V213" s="61">
        <f t="shared" si="108"/>
        <v>0</v>
      </c>
      <c r="W213" s="61"/>
      <c r="X213" s="61"/>
      <c r="Y213" s="61"/>
      <c r="Z213" s="61"/>
      <c r="AA213" s="61"/>
      <c r="AB213" s="61"/>
      <c r="AC213" s="61"/>
      <c r="AD213" s="78"/>
      <c r="AE213" s="61"/>
      <c r="AF213" s="61"/>
      <c r="AG213" s="61"/>
      <c r="AH213" s="61"/>
      <c r="AI213" s="61">
        <f t="shared" si="109"/>
        <v>0</v>
      </c>
      <c r="AJ213" s="61"/>
      <c r="AK213" s="61"/>
      <c r="AL213" s="61"/>
      <c r="AM213" s="61"/>
      <c r="AN213" s="61"/>
      <c r="AO213" s="61"/>
      <c r="AP213" s="61"/>
      <c r="AQ213" s="78"/>
      <c r="AR213" s="61"/>
      <c r="AS213" s="61"/>
      <c r="AT213" s="61"/>
      <c r="AU213" s="61"/>
      <c r="AV213" s="61">
        <f t="shared" si="110"/>
        <v>0</v>
      </c>
      <c r="AW213" s="61"/>
      <c r="AX213" s="61"/>
      <c r="AY213" s="61"/>
      <c r="AZ213" s="61"/>
      <c r="BA213" s="61"/>
      <c r="BB213" s="61"/>
      <c r="BC213" s="61"/>
      <c r="BD213" s="78"/>
      <c r="BE213" s="61"/>
      <c r="BF213" s="61"/>
      <c r="BG213" s="61"/>
      <c r="BH213" s="61"/>
      <c r="BI213" s="62">
        <f t="shared" si="111"/>
        <v>0</v>
      </c>
      <c r="BJ213" s="63">
        <f t="shared" si="112"/>
        <v>0</v>
      </c>
      <c r="BK213" s="63">
        <f t="shared" si="113"/>
        <v>0</v>
      </c>
      <c r="BL213" s="63">
        <f t="shared" si="114"/>
        <v>0</v>
      </c>
      <c r="BM213" s="63">
        <f t="shared" si="115"/>
        <v>0</v>
      </c>
    </row>
    <row r="214" spans="1:65" s="64" customFormat="1" hidden="1" x14ac:dyDescent="0.2">
      <c r="A214" s="77" t="s">
        <v>135</v>
      </c>
      <c r="B214" s="67"/>
      <c r="C214" s="67"/>
      <c r="D214" s="67"/>
      <c r="E214" s="67"/>
      <c r="F214" s="67"/>
      <c r="G214" s="67">
        <f t="shared" si="116"/>
        <v>63</v>
      </c>
      <c r="H214" s="76"/>
      <c r="I214" s="78"/>
      <c r="J214" s="61"/>
      <c r="K214" s="61"/>
      <c r="L214" s="61"/>
      <c r="M214" s="61"/>
      <c r="N214" s="61"/>
      <c r="O214" s="61"/>
      <c r="P214" s="61"/>
      <c r="Q214" s="78"/>
      <c r="R214" s="61"/>
      <c r="S214" s="61"/>
      <c r="T214" s="61"/>
      <c r="U214" s="61"/>
      <c r="V214" s="61">
        <f t="shared" si="108"/>
        <v>0</v>
      </c>
      <c r="W214" s="61"/>
      <c r="X214" s="61"/>
      <c r="Y214" s="61"/>
      <c r="Z214" s="61"/>
      <c r="AA214" s="61"/>
      <c r="AB214" s="61"/>
      <c r="AC214" s="61"/>
      <c r="AD214" s="78"/>
      <c r="AE214" s="61"/>
      <c r="AF214" s="61"/>
      <c r="AG214" s="61"/>
      <c r="AH214" s="61"/>
      <c r="AI214" s="61">
        <f t="shared" si="109"/>
        <v>0</v>
      </c>
      <c r="AJ214" s="61"/>
      <c r="AK214" s="61"/>
      <c r="AL214" s="61"/>
      <c r="AM214" s="61"/>
      <c r="AN214" s="61"/>
      <c r="AO214" s="61"/>
      <c r="AP214" s="61"/>
      <c r="AQ214" s="78"/>
      <c r="AR214" s="61"/>
      <c r="AS214" s="61"/>
      <c r="AT214" s="61"/>
      <c r="AU214" s="61"/>
      <c r="AV214" s="61">
        <f t="shared" si="110"/>
        <v>0</v>
      </c>
      <c r="AW214" s="61"/>
      <c r="AX214" s="61"/>
      <c r="AY214" s="61"/>
      <c r="AZ214" s="61"/>
      <c r="BA214" s="61"/>
      <c r="BB214" s="61"/>
      <c r="BC214" s="61"/>
      <c r="BD214" s="78"/>
      <c r="BE214" s="61"/>
      <c r="BF214" s="61"/>
      <c r="BG214" s="61"/>
      <c r="BH214" s="61"/>
      <c r="BI214" s="62">
        <f t="shared" si="111"/>
        <v>0</v>
      </c>
      <c r="BJ214" s="63">
        <f t="shared" si="112"/>
        <v>0</v>
      </c>
      <c r="BK214" s="63">
        <f t="shared" si="113"/>
        <v>0</v>
      </c>
      <c r="BL214" s="63">
        <f t="shared" si="114"/>
        <v>0</v>
      </c>
      <c r="BM214" s="63">
        <f t="shared" si="115"/>
        <v>0</v>
      </c>
    </row>
    <row r="215" spans="1:65" s="64" customFormat="1" hidden="1" x14ac:dyDescent="0.2">
      <c r="A215" s="77" t="s">
        <v>135</v>
      </c>
      <c r="B215" s="67"/>
      <c r="C215" s="67"/>
      <c r="D215" s="67"/>
      <c r="E215" s="67"/>
      <c r="F215" s="67"/>
      <c r="G215" s="67">
        <f t="shared" si="116"/>
        <v>64</v>
      </c>
      <c r="H215" s="76"/>
      <c r="I215" s="78"/>
      <c r="J215" s="61"/>
      <c r="K215" s="61"/>
      <c r="L215" s="61"/>
      <c r="M215" s="61"/>
      <c r="N215" s="61"/>
      <c r="O215" s="61"/>
      <c r="P215" s="61"/>
      <c r="Q215" s="78"/>
      <c r="R215" s="61"/>
      <c r="S215" s="61"/>
      <c r="T215" s="61"/>
      <c r="U215" s="61"/>
      <c r="V215" s="61">
        <f t="shared" si="108"/>
        <v>0</v>
      </c>
      <c r="W215" s="61"/>
      <c r="X215" s="61"/>
      <c r="Y215" s="61"/>
      <c r="Z215" s="61"/>
      <c r="AA215" s="61"/>
      <c r="AB215" s="61"/>
      <c r="AC215" s="61"/>
      <c r="AD215" s="78"/>
      <c r="AE215" s="61"/>
      <c r="AF215" s="61"/>
      <c r="AG215" s="61"/>
      <c r="AH215" s="61"/>
      <c r="AI215" s="61">
        <f t="shared" si="109"/>
        <v>0</v>
      </c>
      <c r="AJ215" s="61"/>
      <c r="AK215" s="61"/>
      <c r="AL215" s="61"/>
      <c r="AM215" s="61"/>
      <c r="AN215" s="61"/>
      <c r="AO215" s="61"/>
      <c r="AP215" s="61"/>
      <c r="AQ215" s="78"/>
      <c r="AR215" s="61"/>
      <c r="AS215" s="61"/>
      <c r="AT215" s="61"/>
      <c r="AU215" s="61"/>
      <c r="AV215" s="61">
        <f t="shared" si="110"/>
        <v>0</v>
      </c>
      <c r="AW215" s="61"/>
      <c r="AX215" s="61"/>
      <c r="AY215" s="61"/>
      <c r="AZ215" s="61"/>
      <c r="BA215" s="61"/>
      <c r="BB215" s="61"/>
      <c r="BC215" s="61"/>
      <c r="BD215" s="78"/>
      <c r="BE215" s="61"/>
      <c r="BF215" s="61"/>
      <c r="BG215" s="61"/>
      <c r="BH215" s="61"/>
      <c r="BI215" s="62">
        <f t="shared" si="111"/>
        <v>0</v>
      </c>
      <c r="BJ215" s="63">
        <f t="shared" si="112"/>
        <v>0</v>
      </c>
      <c r="BK215" s="63">
        <f t="shared" si="113"/>
        <v>0</v>
      </c>
      <c r="BL215" s="63">
        <f t="shared" si="114"/>
        <v>0</v>
      </c>
      <c r="BM215" s="63">
        <f t="shared" si="115"/>
        <v>0</v>
      </c>
    </row>
    <row r="216" spans="1:65" s="64" customFormat="1" hidden="1" x14ac:dyDescent="0.2">
      <c r="A216" s="77" t="s">
        <v>135</v>
      </c>
      <c r="B216" s="67"/>
      <c r="C216" s="67"/>
      <c r="D216" s="67"/>
      <c r="E216" s="67"/>
      <c r="F216" s="67"/>
      <c r="G216" s="67">
        <f t="shared" si="116"/>
        <v>65</v>
      </c>
      <c r="H216" s="76"/>
      <c r="I216" s="78"/>
      <c r="J216" s="61"/>
      <c r="K216" s="61"/>
      <c r="L216" s="61"/>
      <c r="M216" s="61"/>
      <c r="N216" s="61"/>
      <c r="O216" s="61"/>
      <c r="P216" s="61"/>
      <c r="Q216" s="78"/>
      <c r="R216" s="61"/>
      <c r="S216" s="61"/>
      <c r="T216" s="61"/>
      <c r="U216" s="61"/>
      <c r="V216" s="61">
        <f t="shared" si="108"/>
        <v>0</v>
      </c>
      <c r="W216" s="61"/>
      <c r="X216" s="61"/>
      <c r="Y216" s="61"/>
      <c r="Z216" s="61"/>
      <c r="AA216" s="61"/>
      <c r="AB216" s="61"/>
      <c r="AC216" s="61"/>
      <c r="AD216" s="78"/>
      <c r="AE216" s="61"/>
      <c r="AF216" s="61"/>
      <c r="AG216" s="61"/>
      <c r="AH216" s="61"/>
      <c r="AI216" s="61">
        <f t="shared" si="109"/>
        <v>0</v>
      </c>
      <c r="AJ216" s="61"/>
      <c r="AK216" s="61"/>
      <c r="AL216" s="61"/>
      <c r="AM216" s="61"/>
      <c r="AN216" s="61"/>
      <c r="AO216" s="61"/>
      <c r="AP216" s="61"/>
      <c r="AQ216" s="78"/>
      <c r="AR216" s="61"/>
      <c r="AS216" s="61"/>
      <c r="AT216" s="61"/>
      <c r="AU216" s="61"/>
      <c r="AV216" s="61">
        <f t="shared" si="110"/>
        <v>0</v>
      </c>
      <c r="AW216" s="61"/>
      <c r="AX216" s="61"/>
      <c r="AY216" s="61"/>
      <c r="AZ216" s="61"/>
      <c r="BA216" s="61"/>
      <c r="BB216" s="61"/>
      <c r="BC216" s="61"/>
      <c r="BD216" s="78"/>
      <c r="BE216" s="61"/>
      <c r="BF216" s="61"/>
      <c r="BG216" s="61"/>
      <c r="BH216" s="61"/>
      <c r="BI216" s="62">
        <f t="shared" si="111"/>
        <v>0</v>
      </c>
      <c r="BJ216" s="63">
        <f t="shared" si="112"/>
        <v>0</v>
      </c>
      <c r="BK216" s="63">
        <f t="shared" si="113"/>
        <v>0</v>
      </c>
      <c r="BL216" s="63">
        <f t="shared" si="114"/>
        <v>0</v>
      </c>
      <c r="BM216" s="63">
        <f t="shared" si="115"/>
        <v>0</v>
      </c>
    </row>
    <row r="217" spans="1:65" s="64" customFormat="1" hidden="1" x14ac:dyDescent="0.2">
      <c r="A217" s="77" t="s">
        <v>135</v>
      </c>
      <c r="B217" s="67"/>
      <c r="C217" s="67"/>
      <c r="D217" s="67"/>
      <c r="E217" s="67"/>
      <c r="F217" s="67"/>
      <c r="G217" s="67">
        <f t="shared" si="116"/>
        <v>66</v>
      </c>
      <c r="H217" s="76"/>
      <c r="I217" s="78"/>
      <c r="J217" s="61"/>
      <c r="K217" s="61"/>
      <c r="L217" s="61"/>
      <c r="M217" s="61"/>
      <c r="N217" s="61"/>
      <c r="O217" s="61"/>
      <c r="P217" s="61"/>
      <c r="Q217" s="78"/>
      <c r="R217" s="61"/>
      <c r="S217" s="61"/>
      <c r="T217" s="61"/>
      <c r="U217" s="61"/>
      <c r="V217" s="61">
        <f t="shared" si="108"/>
        <v>0</v>
      </c>
      <c r="W217" s="61"/>
      <c r="X217" s="61"/>
      <c r="Y217" s="61"/>
      <c r="Z217" s="61"/>
      <c r="AA217" s="61"/>
      <c r="AB217" s="61"/>
      <c r="AC217" s="61"/>
      <c r="AD217" s="78"/>
      <c r="AE217" s="61"/>
      <c r="AF217" s="61"/>
      <c r="AG217" s="61"/>
      <c r="AH217" s="61"/>
      <c r="AI217" s="61">
        <f t="shared" si="109"/>
        <v>0</v>
      </c>
      <c r="AJ217" s="61"/>
      <c r="AK217" s="61"/>
      <c r="AL217" s="61"/>
      <c r="AM217" s="61"/>
      <c r="AN217" s="61"/>
      <c r="AO217" s="61"/>
      <c r="AP217" s="61"/>
      <c r="AQ217" s="78"/>
      <c r="AR217" s="61"/>
      <c r="AS217" s="61"/>
      <c r="AT217" s="61"/>
      <c r="AU217" s="61"/>
      <c r="AV217" s="61">
        <f t="shared" si="110"/>
        <v>0</v>
      </c>
      <c r="AW217" s="61"/>
      <c r="AX217" s="61"/>
      <c r="AY217" s="61"/>
      <c r="AZ217" s="61"/>
      <c r="BA217" s="61"/>
      <c r="BB217" s="61"/>
      <c r="BC217" s="61"/>
      <c r="BD217" s="78"/>
      <c r="BE217" s="61"/>
      <c r="BF217" s="61"/>
      <c r="BG217" s="61"/>
      <c r="BH217" s="61"/>
      <c r="BI217" s="62">
        <f t="shared" si="111"/>
        <v>0</v>
      </c>
      <c r="BJ217" s="63">
        <f t="shared" si="112"/>
        <v>0</v>
      </c>
      <c r="BK217" s="63">
        <f t="shared" si="113"/>
        <v>0</v>
      </c>
      <c r="BL217" s="63">
        <f t="shared" si="114"/>
        <v>0</v>
      </c>
      <c r="BM217" s="63">
        <f t="shared" si="115"/>
        <v>0</v>
      </c>
    </row>
    <row r="218" spans="1:65" s="64" customFormat="1" hidden="1" x14ac:dyDescent="0.2">
      <c r="A218" s="77" t="s">
        <v>135</v>
      </c>
      <c r="B218" s="67"/>
      <c r="C218" s="67"/>
      <c r="D218" s="67"/>
      <c r="E218" s="67"/>
      <c r="F218" s="67"/>
      <c r="G218" s="67">
        <f t="shared" si="116"/>
        <v>67</v>
      </c>
      <c r="H218" s="76"/>
      <c r="I218" s="78"/>
      <c r="J218" s="61"/>
      <c r="K218" s="61"/>
      <c r="L218" s="61"/>
      <c r="M218" s="61"/>
      <c r="N218" s="61"/>
      <c r="O218" s="61"/>
      <c r="P218" s="61"/>
      <c r="Q218" s="78"/>
      <c r="R218" s="61"/>
      <c r="S218" s="61"/>
      <c r="T218" s="61"/>
      <c r="U218" s="61"/>
      <c r="V218" s="61">
        <f t="shared" si="108"/>
        <v>0</v>
      </c>
      <c r="W218" s="61"/>
      <c r="X218" s="61"/>
      <c r="Y218" s="61"/>
      <c r="Z218" s="61"/>
      <c r="AA218" s="61"/>
      <c r="AB218" s="61"/>
      <c r="AC218" s="61"/>
      <c r="AD218" s="78"/>
      <c r="AE218" s="61"/>
      <c r="AF218" s="61"/>
      <c r="AG218" s="61"/>
      <c r="AH218" s="61"/>
      <c r="AI218" s="61">
        <f t="shared" si="109"/>
        <v>0</v>
      </c>
      <c r="AJ218" s="61"/>
      <c r="AK218" s="61"/>
      <c r="AL218" s="61"/>
      <c r="AM218" s="61"/>
      <c r="AN218" s="61"/>
      <c r="AO218" s="61"/>
      <c r="AP218" s="61"/>
      <c r="AQ218" s="78"/>
      <c r="AR218" s="61"/>
      <c r="AS218" s="61"/>
      <c r="AT218" s="61"/>
      <c r="AU218" s="61"/>
      <c r="AV218" s="61">
        <f t="shared" si="110"/>
        <v>0</v>
      </c>
      <c r="AW218" s="61"/>
      <c r="AX218" s="61"/>
      <c r="AY218" s="61"/>
      <c r="AZ218" s="61"/>
      <c r="BA218" s="61"/>
      <c r="BB218" s="61"/>
      <c r="BC218" s="61"/>
      <c r="BD218" s="78"/>
      <c r="BE218" s="61"/>
      <c r="BF218" s="61"/>
      <c r="BG218" s="61"/>
      <c r="BH218" s="61"/>
      <c r="BI218" s="62">
        <f t="shared" si="111"/>
        <v>0</v>
      </c>
      <c r="BJ218" s="63">
        <f t="shared" si="112"/>
        <v>0</v>
      </c>
      <c r="BK218" s="63">
        <f t="shared" si="113"/>
        <v>0</v>
      </c>
      <c r="BL218" s="63">
        <f t="shared" si="114"/>
        <v>0</v>
      </c>
      <c r="BM218" s="63">
        <f t="shared" si="115"/>
        <v>0</v>
      </c>
    </row>
    <row r="219" spans="1:65" s="64" customFormat="1" hidden="1" x14ac:dyDescent="0.2">
      <c r="A219" s="77" t="s">
        <v>135</v>
      </c>
      <c r="B219" s="67"/>
      <c r="C219" s="67"/>
      <c r="D219" s="67"/>
      <c r="E219" s="67"/>
      <c r="F219" s="67"/>
      <c r="G219" s="67">
        <f t="shared" si="116"/>
        <v>68</v>
      </c>
      <c r="H219" s="76"/>
      <c r="I219" s="78"/>
      <c r="J219" s="61"/>
      <c r="K219" s="61"/>
      <c r="L219" s="61"/>
      <c r="M219" s="61"/>
      <c r="N219" s="61"/>
      <c r="O219" s="61"/>
      <c r="P219" s="61"/>
      <c r="Q219" s="78"/>
      <c r="R219" s="61"/>
      <c r="S219" s="61"/>
      <c r="T219" s="61"/>
      <c r="U219" s="61"/>
      <c r="V219" s="61">
        <f t="shared" si="108"/>
        <v>0</v>
      </c>
      <c r="W219" s="61"/>
      <c r="X219" s="61"/>
      <c r="Y219" s="61"/>
      <c r="Z219" s="61"/>
      <c r="AA219" s="61"/>
      <c r="AB219" s="61"/>
      <c r="AC219" s="61"/>
      <c r="AD219" s="78"/>
      <c r="AE219" s="61"/>
      <c r="AF219" s="61"/>
      <c r="AG219" s="61"/>
      <c r="AH219" s="61"/>
      <c r="AI219" s="61">
        <f t="shared" si="109"/>
        <v>0</v>
      </c>
      <c r="AJ219" s="61"/>
      <c r="AK219" s="61"/>
      <c r="AL219" s="61"/>
      <c r="AM219" s="61"/>
      <c r="AN219" s="61"/>
      <c r="AO219" s="61"/>
      <c r="AP219" s="61"/>
      <c r="AQ219" s="78"/>
      <c r="AR219" s="61"/>
      <c r="AS219" s="61"/>
      <c r="AT219" s="61"/>
      <c r="AU219" s="61"/>
      <c r="AV219" s="61">
        <f t="shared" si="110"/>
        <v>0</v>
      </c>
      <c r="AW219" s="61"/>
      <c r="AX219" s="61"/>
      <c r="AY219" s="61"/>
      <c r="AZ219" s="61"/>
      <c r="BA219" s="61"/>
      <c r="BB219" s="61"/>
      <c r="BC219" s="61"/>
      <c r="BD219" s="78"/>
      <c r="BE219" s="61"/>
      <c r="BF219" s="61"/>
      <c r="BG219" s="61"/>
      <c r="BH219" s="61"/>
      <c r="BI219" s="62">
        <f t="shared" si="111"/>
        <v>0</v>
      </c>
      <c r="BJ219" s="63">
        <f t="shared" si="112"/>
        <v>0</v>
      </c>
      <c r="BK219" s="63">
        <f t="shared" si="113"/>
        <v>0</v>
      </c>
      <c r="BL219" s="63">
        <f t="shared" si="114"/>
        <v>0</v>
      </c>
      <c r="BM219" s="63">
        <f t="shared" si="115"/>
        <v>0</v>
      </c>
    </row>
    <row r="220" spans="1:65" s="64" customFormat="1" hidden="1" x14ac:dyDescent="0.2">
      <c r="A220" s="77" t="s">
        <v>135</v>
      </c>
      <c r="B220" s="67"/>
      <c r="C220" s="67"/>
      <c r="D220" s="67"/>
      <c r="E220" s="67"/>
      <c r="F220" s="67"/>
      <c r="G220" s="67">
        <f t="shared" si="116"/>
        <v>69</v>
      </c>
      <c r="H220" s="76"/>
      <c r="I220" s="78"/>
      <c r="J220" s="61"/>
      <c r="K220" s="61"/>
      <c r="L220" s="61"/>
      <c r="M220" s="61"/>
      <c r="N220" s="61"/>
      <c r="O220" s="61"/>
      <c r="P220" s="61"/>
      <c r="Q220" s="78"/>
      <c r="R220" s="61"/>
      <c r="S220" s="61"/>
      <c r="T220" s="61"/>
      <c r="U220" s="61"/>
      <c r="V220" s="61">
        <f t="shared" si="108"/>
        <v>0</v>
      </c>
      <c r="W220" s="61"/>
      <c r="X220" s="61"/>
      <c r="Y220" s="61"/>
      <c r="Z220" s="61"/>
      <c r="AA220" s="61"/>
      <c r="AB220" s="61"/>
      <c r="AC220" s="61"/>
      <c r="AD220" s="78"/>
      <c r="AE220" s="61"/>
      <c r="AF220" s="61"/>
      <c r="AG220" s="61"/>
      <c r="AH220" s="61"/>
      <c r="AI220" s="61">
        <f t="shared" si="109"/>
        <v>0</v>
      </c>
      <c r="AJ220" s="61"/>
      <c r="AK220" s="61"/>
      <c r="AL220" s="61"/>
      <c r="AM220" s="61"/>
      <c r="AN220" s="61"/>
      <c r="AO220" s="61"/>
      <c r="AP220" s="61"/>
      <c r="AQ220" s="78"/>
      <c r="AR220" s="61"/>
      <c r="AS220" s="61"/>
      <c r="AT220" s="61"/>
      <c r="AU220" s="61"/>
      <c r="AV220" s="61">
        <f t="shared" si="110"/>
        <v>0</v>
      </c>
      <c r="AW220" s="61"/>
      <c r="AX220" s="61"/>
      <c r="AY220" s="61"/>
      <c r="AZ220" s="61"/>
      <c r="BA220" s="61"/>
      <c r="BB220" s="61"/>
      <c r="BC220" s="61"/>
      <c r="BD220" s="78"/>
      <c r="BE220" s="61"/>
      <c r="BF220" s="61"/>
      <c r="BG220" s="61"/>
      <c r="BH220" s="61"/>
      <c r="BI220" s="62">
        <f t="shared" si="111"/>
        <v>0</v>
      </c>
      <c r="BJ220" s="63">
        <f t="shared" si="112"/>
        <v>0</v>
      </c>
      <c r="BK220" s="63">
        <f t="shared" si="113"/>
        <v>0</v>
      </c>
      <c r="BL220" s="63">
        <f t="shared" si="114"/>
        <v>0</v>
      </c>
      <c r="BM220" s="63">
        <f t="shared" si="115"/>
        <v>0</v>
      </c>
    </row>
    <row r="221" spans="1:65" s="64" customFormat="1" hidden="1" x14ac:dyDescent="0.2">
      <c r="A221" s="77" t="s">
        <v>135</v>
      </c>
      <c r="B221" s="67"/>
      <c r="C221" s="67"/>
      <c r="D221" s="67"/>
      <c r="E221" s="67"/>
      <c r="F221" s="67"/>
      <c r="G221" s="67">
        <f t="shared" si="116"/>
        <v>70</v>
      </c>
      <c r="H221" s="76"/>
      <c r="I221" s="78"/>
      <c r="J221" s="61"/>
      <c r="K221" s="61"/>
      <c r="L221" s="61"/>
      <c r="M221" s="61"/>
      <c r="N221" s="61"/>
      <c r="O221" s="61"/>
      <c r="P221" s="61"/>
      <c r="Q221" s="78"/>
      <c r="R221" s="61"/>
      <c r="S221" s="61"/>
      <c r="T221" s="61"/>
      <c r="U221" s="61"/>
      <c r="V221" s="61">
        <f t="shared" si="108"/>
        <v>0</v>
      </c>
      <c r="W221" s="61"/>
      <c r="X221" s="61"/>
      <c r="Y221" s="61"/>
      <c r="Z221" s="61"/>
      <c r="AA221" s="61"/>
      <c r="AB221" s="61"/>
      <c r="AC221" s="61"/>
      <c r="AD221" s="78"/>
      <c r="AE221" s="61"/>
      <c r="AF221" s="61"/>
      <c r="AG221" s="61"/>
      <c r="AH221" s="61"/>
      <c r="AI221" s="61">
        <f t="shared" si="109"/>
        <v>0</v>
      </c>
      <c r="AJ221" s="61"/>
      <c r="AK221" s="61"/>
      <c r="AL221" s="61"/>
      <c r="AM221" s="61"/>
      <c r="AN221" s="61"/>
      <c r="AO221" s="61"/>
      <c r="AP221" s="61"/>
      <c r="AQ221" s="78"/>
      <c r="AR221" s="61"/>
      <c r="AS221" s="61"/>
      <c r="AT221" s="61"/>
      <c r="AU221" s="61"/>
      <c r="AV221" s="61">
        <f t="shared" si="110"/>
        <v>0</v>
      </c>
      <c r="AW221" s="61"/>
      <c r="AX221" s="61"/>
      <c r="AY221" s="61"/>
      <c r="AZ221" s="61"/>
      <c r="BA221" s="61"/>
      <c r="BB221" s="61"/>
      <c r="BC221" s="61"/>
      <c r="BD221" s="78"/>
      <c r="BE221" s="61"/>
      <c r="BF221" s="61"/>
      <c r="BG221" s="61"/>
      <c r="BH221" s="61"/>
      <c r="BI221" s="62">
        <f t="shared" si="111"/>
        <v>0</v>
      </c>
      <c r="BJ221" s="63">
        <f t="shared" si="112"/>
        <v>0</v>
      </c>
      <c r="BK221" s="63">
        <f t="shared" si="113"/>
        <v>0</v>
      </c>
      <c r="BL221" s="63">
        <f t="shared" si="114"/>
        <v>0</v>
      </c>
      <c r="BM221" s="63">
        <f t="shared" si="115"/>
        <v>0</v>
      </c>
    </row>
    <row r="222" spans="1:65" s="64" customFormat="1" hidden="1" x14ac:dyDescent="0.2">
      <c r="A222" s="77" t="s">
        <v>135</v>
      </c>
      <c r="B222" s="67"/>
      <c r="C222" s="67"/>
      <c r="D222" s="67"/>
      <c r="E222" s="67"/>
      <c r="F222" s="67"/>
      <c r="G222" s="67">
        <f t="shared" si="116"/>
        <v>71</v>
      </c>
      <c r="H222" s="76"/>
      <c r="I222" s="78"/>
      <c r="J222" s="61"/>
      <c r="K222" s="61"/>
      <c r="L222" s="61"/>
      <c r="M222" s="61"/>
      <c r="N222" s="61"/>
      <c r="O222" s="61"/>
      <c r="P222" s="61"/>
      <c r="Q222" s="78"/>
      <c r="R222" s="61"/>
      <c r="S222" s="61"/>
      <c r="T222" s="61"/>
      <c r="U222" s="61"/>
      <c r="V222" s="61">
        <f t="shared" si="108"/>
        <v>0</v>
      </c>
      <c r="W222" s="61"/>
      <c r="X222" s="61"/>
      <c r="Y222" s="61"/>
      <c r="Z222" s="61"/>
      <c r="AA222" s="61"/>
      <c r="AB222" s="61"/>
      <c r="AC222" s="61"/>
      <c r="AD222" s="78"/>
      <c r="AE222" s="61"/>
      <c r="AF222" s="61"/>
      <c r="AG222" s="61"/>
      <c r="AH222" s="61"/>
      <c r="AI222" s="61">
        <f t="shared" si="109"/>
        <v>0</v>
      </c>
      <c r="AJ222" s="61"/>
      <c r="AK222" s="61"/>
      <c r="AL222" s="61"/>
      <c r="AM222" s="61"/>
      <c r="AN222" s="61"/>
      <c r="AO222" s="61"/>
      <c r="AP222" s="61"/>
      <c r="AQ222" s="78"/>
      <c r="AR222" s="61"/>
      <c r="AS222" s="61"/>
      <c r="AT222" s="61"/>
      <c r="AU222" s="61"/>
      <c r="AV222" s="61">
        <f t="shared" si="110"/>
        <v>0</v>
      </c>
      <c r="AW222" s="61"/>
      <c r="AX222" s="61"/>
      <c r="AY222" s="61"/>
      <c r="AZ222" s="61"/>
      <c r="BA222" s="61"/>
      <c r="BB222" s="61"/>
      <c r="BC222" s="61"/>
      <c r="BD222" s="78"/>
      <c r="BE222" s="61"/>
      <c r="BF222" s="61"/>
      <c r="BG222" s="61"/>
      <c r="BH222" s="61"/>
      <c r="BI222" s="62">
        <f t="shared" si="111"/>
        <v>0</v>
      </c>
      <c r="BJ222" s="63">
        <f t="shared" si="112"/>
        <v>0</v>
      </c>
      <c r="BK222" s="63">
        <f t="shared" si="113"/>
        <v>0</v>
      </c>
      <c r="BL222" s="63">
        <f t="shared" si="114"/>
        <v>0</v>
      </c>
      <c r="BM222" s="63">
        <f t="shared" si="115"/>
        <v>0</v>
      </c>
    </row>
    <row r="223" spans="1:65" s="64" customFormat="1" hidden="1" x14ac:dyDescent="0.2">
      <c r="A223" s="77" t="s">
        <v>135</v>
      </c>
      <c r="B223" s="67"/>
      <c r="C223" s="67"/>
      <c r="D223" s="67"/>
      <c r="E223" s="67"/>
      <c r="F223" s="67"/>
      <c r="G223" s="67">
        <f t="shared" si="116"/>
        <v>72</v>
      </c>
      <c r="H223" s="76"/>
      <c r="I223" s="78"/>
      <c r="J223" s="61"/>
      <c r="K223" s="61"/>
      <c r="L223" s="61"/>
      <c r="M223" s="61"/>
      <c r="N223" s="61"/>
      <c r="O223" s="61"/>
      <c r="P223" s="61"/>
      <c r="Q223" s="78"/>
      <c r="R223" s="61"/>
      <c r="S223" s="61"/>
      <c r="T223" s="61"/>
      <c r="U223" s="61"/>
      <c r="V223" s="61">
        <f t="shared" si="108"/>
        <v>0</v>
      </c>
      <c r="W223" s="61"/>
      <c r="X223" s="61"/>
      <c r="Y223" s="61"/>
      <c r="Z223" s="61"/>
      <c r="AA223" s="61"/>
      <c r="AB223" s="61"/>
      <c r="AC223" s="61"/>
      <c r="AD223" s="78"/>
      <c r="AE223" s="61"/>
      <c r="AF223" s="61"/>
      <c r="AG223" s="61"/>
      <c r="AH223" s="61"/>
      <c r="AI223" s="61">
        <f t="shared" si="109"/>
        <v>0</v>
      </c>
      <c r="AJ223" s="61"/>
      <c r="AK223" s="61"/>
      <c r="AL223" s="61"/>
      <c r="AM223" s="61"/>
      <c r="AN223" s="61"/>
      <c r="AO223" s="61"/>
      <c r="AP223" s="61"/>
      <c r="AQ223" s="78"/>
      <c r="AR223" s="61"/>
      <c r="AS223" s="61"/>
      <c r="AT223" s="61"/>
      <c r="AU223" s="61"/>
      <c r="AV223" s="61">
        <f t="shared" si="110"/>
        <v>0</v>
      </c>
      <c r="AW223" s="61"/>
      <c r="AX223" s="61"/>
      <c r="AY223" s="61"/>
      <c r="AZ223" s="61"/>
      <c r="BA223" s="61"/>
      <c r="BB223" s="61"/>
      <c r="BC223" s="61"/>
      <c r="BD223" s="78"/>
      <c r="BE223" s="61"/>
      <c r="BF223" s="61"/>
      <c r="BG223" s="61"/>
      <c r="BH223" s="61"/>
      <c r="BI223" s="62">
        <f t="shared" si="111"/>
        <v>0</v>
      </c>
      <c r="BJ223" s="63">
        <f t="shared" si="112"/>
        <v>0</v>
      </c>
      <c r="BK223" s="63">
        <f t="shared" si="113"/>
        <v>0</v>
      </c>
      <c r="BL223" s="63">
        <f t="shared" si="114"/>
        <v>0</v>
      </c>
      <c r="BM223" s="63">
        <f t="shared" si="115"/>
        <v>0</v>
      </c>
    </row>
    <row r="224" spans="1:65" s="64" customFormat="1" hidden="1" x14ac:dyDescent="0.2">
      <c r="A224" s="77" t="s">
        <v>135</v>
      </c>
      <c r="B224" s="67"/>
      <c r="C224" s="67"/>
      <c r="D224" s="67"/>
      <c r="E224" s="67"/>
      <c r="F224" s="67"/>
      <c r="G224" s="67">
        <f t="shared" si="116"/>
        <v>73</v>
      </c>
      <c r="H224" s="76"/>
      <c r="I224" s="78"/>
      <c r="J224" s="61"/>
      <c r="K224" s="61"/>
      <c r="L224" s="61"/>
      <c r="M224" s="61"/>
      <c r="N224" s="61"/>
      <c r="O224" s="61"/>
      <c r="P224" s="61"/>
      <c r="Q224" s="78"/>
      <c r="R224" s="61"/>
      <c r="S224" s="61"/>
      <c r="T224" s="61"/>
      <c r="U224" s="61"/>
      <c r="V224" s="61">
        <f t="shared" si="108"/>
        <v>0</v>
      </c>
      <c r="W224" s="61"/>
      <c r="X224" s="61"/>
      <c r="Y224" s="61"/>
      <c r="Z224" s="61"/>
      <c r="AA224" s="61"/>
      <c r="AB224" s="61"/>
      <c r="AC224" s="61"/>
      <c r="AD224" s="78"/>
      <c r="AE224" s="61"/>
      <c r="AF224" s="61"/>
      <c r="AG224" s="61"/>
      <c r="AH224" s="61"/>
      <c r="AI224" s="61">
        <f t="shared" si="109"/>
        <v>0</v>
      </c>
      <c r="AJ224" s="61"/>
      <c r="AK224" s="61"/>
      <c r="AL224" s="61"/>
      <c r="AM224" s="61"/>
      <c r="AN224" s="61"/>
      <c r="AO224" s="61"/>
      <c r="AP224" s="61"/>
      <c r="AQ224" s="78"/>
      <c r="AR224" s="61"/>
      <c r="AS224" s="61"/>
      <c r="AT224" s="61"/>
      <c r="AU224" s="61"/>
      <c r="AV224" s="61">
        <f t="shared" si="110"/>
        <v>0</v>
      </c>
      <c r="AW224" s="61"/>
      <c r="AX224" s="61"/>
      <c r="AY224" s="61"/>
      <c r="AZ224" s="61"/>
      <c r="BA224" s="61"/>
      <c r="BB224" s="61"/>
      <c r="BC224" s="61"/>
      <c r="BD224" s="78"/>
      <c r="BE224" s="61"/>
      <c r="BF224" s="61"/>
      <c r="BG224" s="61"/>
      <c r="BH224" s="61"/>
      <c r="BI224" s="62">
        <f t="shared" si="111"/>
        <v>0</v>
      </c>
      <c r="BJ224" s="63">
        <f t="shared" si="112"/>
        <v>0</v>
      </c>
      <c r="BK224" s="63">
        <f t="shared" si="113"/>
        <v>0</v>
      </c>
      <c r="BL224" s="63">
        <f t="shared" si="114"/>
        <v>0</v>
      </c>
      <c r="BM224" s="63">
        <f t="shared" si="115"/>
        <v>0</v>
      </c>
    </row>
    <row r="225" spans="1:65" s="64" customFormat="1" hidden="1" x14ac:dyDescent="0.2">
      <c r="A225" s="77" t="s">
        <v>135</v>
      </c>
      <c r="B225" s="67"/>
      <c r="C225" s="67"/>
      <c r="D225" s="67"/>
      <c r="E225" s="67"/>
      <c r="F225" s="67"/>
      <c r="G225" s="67">
        <f t="shared" si="116"/>
        <v>74</v>
      </c>
      <c r="H225" s="76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>
        <f t="shared" si="96"/>
        <v>0</v>
      </c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>
        <f t="shared" si="97"/>
        <v>0</v>
      </c>
      <c r="AJ225" s="61"/>
      <c r="AK225" s="61"/>
      <c r="AL225" s="61"/>
      <c r="AM225" s="61"/>
      <c r="AN225" s="61"/>
      <c r="AO225" s="61"/>
      <c r="AP225" s="61"/>
      <c r="AQ225" s="61"/>
      <c r="AR225" s="61"/>
      <c r="AS225" s="61"/>
      <c r="AT225" s="61"/>
      <c r="AU225" s="61"/>
      <c r="AV225" s="61">
        <f t="shared" si="98"/>
        <v>0</v>
      </c>
      <c r="AW225" s="61"/>
      <c r="AX225" s="61"/>
      <c r="AY225" s="61"/>
      <c r="AZ225" s="61"/>
      <c r="BA225" s="61"/>
      <c r="BB225" s="61"/>
      <c r="BC225" s="61"/>
      <c r="BD225" s="61"/>
      <c r="BE225" s="61"/>
      <c r="BF225" s="61"/>
      <c r="BG225" s="61"/>
      <c r="BH225" s="61"/>
      <c r="BI225" s="62">
        <f t="shared" si="99"/>
        <v>0</v>
      </c>
      <c r="BJ225" s="63">
        <f t="shared" si="112"/>
        <v>0</v>
      </c>
      <c r="BK225" s="63">
        <f t="shared" si="113"/>
        <v>0</v>
      </c>
      <c r="BL225" s="63">
        <f t="shared" si="114"/>
        <v>0</v>
      </c>
      <c r="BM225" s="63">
        <f t="shared" si="115"/>
        <v>0</v>
      </c>
    </row>
    <row r="226" spans="1:65" s="64" customFormat="1" hidden="1" x14ac:dyDescent="0.2">
      <c r="A226" s="77" t="s">
        <v>135</v>
      </c>
      <c r="B226" s="67"/>
      <c r="C226" s="67"/>
      <c r="D226" s="67"/>
      <c r="E226" s="67"/>
      <c r="F226" s="67"/>
      <c r="G226" s="67">
        <f t="shared" si="116"/>
        <v>75</v>
      </c>
      <c r="H226" s="76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>
        <f t="shared" si="96"/>
        <v>0</v>
      </c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>
        <f t="shared" si="97"/>
        <v>0</v>
      </c>
      <c r="AJ226" s="61"/>
      <c r="AK226" s="61"/>
      <c r="AL226" s="61"/>
      <c r="AM226" s="61"/>
      <c r="AN226" s="61"/>
      <c r="AO226" s="61"/>
      <c r="AP226" s="61"/>
      <c r="AQ226" s="61"/>
      <c r="AR226" s="61"/>
      <c r="AS226" s="61"/>
      <c r="AT226" s="61"/>
      <c r="AU226" s="61"/>
      <c r="AV226" s="61">
        <f t="shared" si="98"/>
        <v>0</v>
      </c>
      <c r="AW226" s="61"/>
      <c r="AX226" s="61"/>
      <c r="AY226" s="61"/>
      <c r="AZ226" s="61"/>
      <c r="BA226" s="61"/>
      <c r="BB226" s="61"/>
      <c r="BC226" s="61"/>
      <c r="BD226" s="61"/>
      <c r="BE226" s="61"/>
      <c r="BF226" s="61"/>
      <c r="BG226" s="61"/>
      <c r="BH226" s="61"/>
      <c r="BI226" s="62">
        <f t="shared" si="99"/>
        <v>0</v>
      </c>
      <c r="BJ226" s="63">
        <f t="shared" si="104"/>
        <v>0</v>
      </c>
      <c r="BK226" s="63">
        <f t="shared" si="105"/>
        <v>0</v>
      </c>
      <c r="BL226" s="63">
        <f t="shared" si="106"/>
        <v>0</v>
      </c>
      <c r="BM226" s="63">
        <f t="shared" si="107"/>
        <v>0</v>
      </c>
    </row>
    <row r="227" spans="1:65" x14ac:dyDescent="0.2">
      <c r="A227" s="83"/>
      <c r="B227" s="84"/>
      <c r="C227" s="84"/>
      <c r="D227" s="84"/>
      <c r="E227" s="84"/>
      <c r="F227" s="84"/>
      <c r="G227" s="84"/>
      <c r="H227" s="2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49"/>
      <c r="BJ227" s="37"/>
      <c r="BK227" s="37"/>
      <c r="BL227" s="37"/>
      <c r="BM227" s="37"/>
    </row>
    <row r="228" spans="1:65" ht="15" x14ac:dyDescent="0.2">
      <c r="A228" s="136"/>
      <c r="B228" s="137"/>
      <c r="C228" s="137"/>
      <c r="D228" s="137"/>
      <c r="E228" s="137"/>
      <c r="F228" s="137"/>
      <c r="G228" s="137"/>
      <c r="H228" s="15" t="s">
        <v>138</v>
      </c>
      <c r="I228" s="11">
        <f t="shared" ref="I228:AN228" si="117">+I61+I99+I103</f>
        <v>238311849363.17999</v>
      </c>
      <c r="J228" s="11">
        <f t="shared" si="117"/>
        <v>138292874077</v>
      </c>
      <c r="K228" s="11">
        <f t="shared" si="117"/>
        <v>10646740229</v>
      </c>
      <c r="L228" s="11">
        <f t="shared" si="117"/>
        <v>9294635150</v>
      </c>
      <c r="M228" s="11">
        <f t="shared" si="117"/>
        <v>496963780</v>
      </c>
      <c r="N228" s="11">
        <f t="shared" si="117"/>
        <v>7272954819.3099995</v>
      </c>
      <c r="O228" s="11">
        <f t="shared" si="117"/>
        <v>9483016149</v>
      </c>
      <c r="P228" s="11">
        <f t="shared" si="117"/>
        <v>5420048993</v>
      </c>
      <c r="Q228" s="11">
        <f t="shared" si="117"/>
        <v>2058651157</v>
      </c>
      <c r="R228" s="11">
        <f t="shared" si="117"/>
        <v>3882128400.5599999</v>
      </c>
      <c r="S228" s="11">
        <f t="shared" si="117"/>
        <v>0</v>
      </c>
      <c r="T228" s="11">
        <f t="shared" si="117"/>
        <v>0</v>
      </c>
      <c r="U228" s="11">
        <f t="shared" si="117"/>
        <v>0</v>
      </c>
      <c r="V228" s="11">
        <f t="shared" si="117"/>
        <v>186848012754.87</v>
      </c>
      <c r="W228" s="11">
        <f t="shared" si="117"/>
        <v>111074285838</v>
      </c>
      <c r="X228" s="11">
        <f t="shared" si="117"/>
        <v>13658788600</v>
      </c>
      <c r="Y228" s="11">
        <f t="shared" si="117"/>
        <v>7826305264</v>
      </c>
      <c r="Z228" s="11">
        <f t="shared" si="117"/>
        <v>6411998138</v>
      </c>
      <c r="AA228" s="11">
        <f t="shared" si="117"/>
        <v>1660377596</v>
      </c>
      <c r="AB228" s="11">
        <f t="shared" si="117"/>
        <v>5093616565.71</v>
      </c>
      <c r="AC228" s="11">
        <f t="shared" si="117"/>
        <v>8200360755</v>
      </c>
      <c r="AD228" s="11">
        <f t="shared" si="117"/>
        <v>7631417214.04</v>
      </c>
      <c r="AE228" s="11">
        <f t="shared" si="117"/>
        <v>7747686104.3899994</v>
      </c>
      <c r="AF228" s="11">
        <f t="shared" si="117"/>
        <v>0</v>
      </c>
      <c r="AG228" s="11">
        <f t="shared" si="117"/>
        <v>0</v>
      </c>
      <c r="AH228" s="11">
        <f t="shared" si="117"/>
        <v>0</v>
      </c>
      <c r="AI228" s="11">
        <f t="shared" si="117"/>
        <v>169304836075.14001</v>
      </c>
      <c r="AJ228" s="11">
        <f t="shared" si="117"/>
        <v>6755442900</v>
      </c>
      <c r="AK228" s="11">
        <f t="shared" si="117"/>
        <v>14104079086</v>
      </c>
      <c r="AL228" s="11">
        <f t="shared" si="117"/>
        <v>10309277707</v>
      </c>
      <c r="AM228" s="11">
        <f t="shared" si="117"/>
        <v>11883537601</v>
      </c>
      <c r="AN228" s="11">
        <f t="shared" si="117"/>
        <v>17025119106</v>
      </c>
      <c r="AO228" s="11">
        <f t="shared" ref="AO228:BM228" si="118">+AO61+AO99+AO103</f>
        <v>10788441598</v>
      </c>
      <c r="AP228" s="11">
        <f t="shared" si="118"/>
        <v>14972414545.709999</v>
      </c>
      <c r="AQ228" s="11">
        <f t="shared" si="118"/>
        <v>9239321418.8800011</v>
      </c>
      <c r="AR228" s="11">
        <f t="shared" si="118"/>
        <v>15939629014.369999</v>
      </c>
      <c r="AS228" s="11">
        <f t="shared" si="118"/>
        <v>0</v>
      </c>
      <c r="AT228" s="11">
        <f t="shared" si="118"/>
        <v>0</v>
      </c>
      <c r="AU228" s="11">
        <f t="shared" si="118"/>
        <v>0</v>
      </c>
      <c r="AV228" s="11">
        <f t="shared" si="118"/>
        <v>111017262976.95999</v>
      </c>
      <c r="AW228" s="11">
        <f t="shared" si="118"/>
        <v>6755442900</v>
      </c>
      <c r="AX228" s="11">
        <f t="shared" si="118"/>
        <v>12741303047</v>
      </c>
      <c r="AY228" s="11">
        <f t="shared" si="118"/>
        <v>9255904805</v>
      </c>
      <c r="AZ228" s="11">
        <f t="shared" si="118"/>
        <v>14245474937</v>
      </c>
      <c r="BA228" s="11">
        <f t="shared" si="118"/>
        <v>16169832601</v>
      </c>
      <c r="BB228" s="11">
        <f t="shared" si="118"/>
        <v>11095172174</v>
      </c>
      <c r="BC228" s="11">
        <f t="shared" si="118"/>
        <v>15233312880.709999</v>
      </c>
      <c r="BD228" s="11">
        <f t="shared" si="118"/>
        <v>9365469347.8800011</v>
      </c>
      <c r="BE228" s="11">
        <f t="shared" si="118"/>
        <v>15936061275.369999</v>
      </c>
      <c r="BF228" s="11">
        <f t="shared" si="118"/>
        <v>0</v>
      </c>
      <c r="BG228" s="11">
        <f t="shared" si="118"/>
        <v>0</v>
      </c>
      <c r="BH228" s="11">
        <f t="shared" si="118"/>
        <v>0</v>
      </c>
      <c r="BI228" s="48">
        <f t="shared" si="118"/>
        <v>110797973967.95999</v>
      </c>
      <c r="BJ228" s="36">
        <f t="shared" si="118"/>
        <v>41107166358.309998</v>
      </c>
      <c r="BK228" s="36">
        <f t="shared" si="118"/>
        <v>17543176679.73</v>
      </c>
      <c r="BL228" s="36">
        <f t="shared" si="118"/>
        <v>58287573098.18</v>
      </c>
      <c r="BM228" s="36">
        <f t="shared" si="118"/>
        <v>219289009</v>
      </c>
    </row>
    <row r="229" spans="1:65" ht="30.75" thickBot="1" x14ac:dyDescent="0.25">
      <c r="A229" s="138"/>
      <c r="B229" s="139"/>
      <c r="C229" s="139"/>
      <c r="D229" s="139"/>
      <c r="E229" s="139"/>
      <c r="F229" s="139"/>
      <c r="G229" s="139"/>
      <c r="H229" s="55" t="s">
        <v>139</v>
      </c>
      <c r="I229" s="56">
        <f t="shared" ref="I229:AN229" si="119">+I59+I228</f>
        <v>285501387506.17999</v>
      </c>
      <c r="J229" s="56">
        <f t="shared" si="119"/>
        <v>144943448773</v>
      </c>
      <c r="K229" s="56">
        <f t="shared" si="119"/>
        <v>12615982428</v>
      </c>
      <c r="L229" s="56">
        <f t="shared" si="119"/>
        <v>12160188346</v>
      </c>
      <c r="M229" s="56">
        <f t="shared" si="119"/>
        <v>3647234253</v>
      </c>
      <c r="N229" s="56">
        <f t="shared" si="119"/>
        <v>9805441887.3099995</v>
      </c>
      <c r="O229" s="56">
        <f t="shared" si="119"/>
        <v>12888519956</v>
      </c>
      <c r="P229" s="56">
        <f t="shared" si="119"/>
        <v>11056674713</v>
      </c>
      <c r="Q229" s="56">
        <f t="shared" si="119"/>
        <v>4333182451</v>
      </c>
      <c r="R229" s="56">
        <f t="shared" si="119"/>
        <v>6020451860.5599995</v>
      </c>
      <c r="S229" s="56">
        <f t="shared" si="119"/>
        <v>0</v>
      </c>
      <c r="T229" s="56">
        <f t="shared" si="119"/>
        <v>0</v>
      </c>
      <c r="U229" s="56">
        <f t="shared" si="119"/>
        <v>0</v>
      </c>
      <c r="V229" s="56">
        <f t="shared" si="119"/>
        <v>217471124667.87</v>
      </c>
      <c r="W229" s="56">
        <f t="shared" si="119"/>
        <v>113822327601</v>
      </c>
      <c r="X229" s="56">
        <f t="shared" si="119"/>
        <v>15748698612</v>
      </c>
      <c r="Y229" s="56">
        <f t="shared" si="119"/>
        <v>10794934336</v>
      </c>
      <c r="Z229" s="56">
        <f t="shared" si="119"/>
        <v>9728509547</v>
      </c>
      <c r="AA229" s="56">
        <f t="shared" si="119"/>
        <v>4508609561</v>
      </c>
      <c r="AB229" s="56">
        <f t="shared" si="119"/>
        <v>8504223617.71</v>
      </c>
      <c r="AC229" s="56">
        <f t="shared" si="119"/>
        <v>12746628047</v>
      </c>
      <c r="AD229" s="56">
        <f t="shared" si="119"/>
        <v>11381195716.040001</v>
      </c>
      <c r="AE229" s="56">
        <f t="shared" si="119"/>
        <v>11056545544.389999</v>
      </c>
      <c r="AF229" s="56">
        <f t="shared" si="119"/>
        <v>0</v>
      </c>
      <c r="AG229" s="56">
        <f t="shared" si="119"/>
        <v>0</v>
      </c>
      <c r="AH229" s="56">
        <f t="shared" si="119"/>
        <v>0</v>
      </c>
      <c r="AI229" s="56">
        <f t="shared" si="119"/>
        <v>198291672582.14001</v>
      </c>
      <c r="AJ229" s="56">
        <f t="shared" si="119"/>
        <v>7344270382</v>
      </c>
      <c r="AK229" s="56">
        <f t="shared" si="119"/>
        <v>16000993126</v>
      </c>
      <c r="AL229" s="56">
        <f t="shared" si="119"/>
        <v>13409997102</v>
      </c>
      <c r="AM229" s="56">
        <f t="shared" si="119"/>
        <v>15575286129</v>
      </c>
      <c r="AN229" s="56">
        <f t="shared" si="119"/>
        <v>20974516431</v>
      </c>
      <c r="AO229" s="56">
        <f t="shared" ref="AO229:BM229" si="120">+AO59+AO228</f>
        <v>14475716181</v>
      </c>
      <c r="AP229" s="56">
        <f t="shared" si="120"/>
        <v>18769072759.709999</v>
      </c>
      <c r="AQ229" s="56">
        <f t="shared" si="120"/>
        <v>12480270165.880001</v>
      </c>
      <c r="AR229" s="56">
        <f t="shared" si="120"/>
        <v>18383217633.369999</v>
      </c>
      <c r="AS229" s="56">
        <f t="shared" si="120"/>
        <v>0</v>
      </c>
      <c r="AT229" s="56">
        <f t="shared" si="120"/>
        <v>0</v>
      </c>
      <c r="AU229" s="56">
        <f t="shared" si="120"/>
        <v>0</v>
      </c>
      <c r="AV229" s="56">
        <f t="shared" si="120"/>
        <v>137413339909.95999</v>
      </c>
      <c r="AW229" s="56">
        <f t="shared" si="120"/>
        <v>7344270382</v>
      </c>
      <c r="AX229" s="56">
        <f t="shared" si="120"/>
        <v>14625908935</v>
      </c>
      <c r="AY229" s="56">
        <f t="shared" si="120"/>
        <v>12366008336</v>
      </c>
      <c r="AZ229" s="56">
        <f t="shared" si="120"/>
        <v>17940147481</v>
      </c>
      <c r="BA229" s="56">
        <f t="shared" si="120"/>
        <v>20114109814</v>
      </c>
      <c r="BB229" s="56">
        <f t="shared" si="120"/>
        <v>14787566869</v>
      </c>
      <c r="BC229" s="56">
        <f t="shared" si="120"/>
        <v>19029971094.709999</v>
      </c>
      <c r="BD229" s="56">
        <f t="shared" si="120"/>
        <v>12606418094.880001</v>
      </c>
      <c r="BE229" s="56">
        <f t="shared" si="120"/>
        <v>18379649894.369999</v>
      </c>
      <c r="BF229" s="56">
        <f t="shared" si="120"/>
        <v>0</v>
      </c>
      <c r="BG229" s="56">
        <f t="shared" si="120"/>
        <v>0</v>
      </c>
      <c r="BH229" s="56">
        <f t="shared" si="120"/>
        <v>0</v>
      </c>
      <c r="BI229" s="57">
        <f t="shared" si="120"/>
        <v>137194050900.95999</v>
      </c>
      <c r="BJ229" s="36">
        <f t="shared" si="120"/>
        <v>57673592588.309998</v>
      </c>
      <c r="BK229" s="36">
        <f t="shared" si="120"/>
        <v>19179452085.73</v>
      </c>
      <c r="BL229" s="36">
        <f t="shared" si="120"/>
        <v>60878332672.18</v>
      </c>
      <c r="BM229" s="36">
        <f t="shared" si="120"/>
        <v>219289009</v>
      </c>
    </row>
    <row r="231" spans="1:65" x14ac:dyDescent="0.2">
      <c r="I231" s="94">
        <f>+'SEPTIEMBRE UNAD'!I221+'SEPTIEMBRE CONV'!I11+'SEPTIEMBRE FINDET'!I11</f>
        <v>285501387506.17999</v>
      </c>
      <c r="J231" s="94" t="e">
        <f>+'SEPTIEMBRE UNAD'!J221+'SEPTIEMBRE CONV'!J11+'SEPTIEMBRE FINDET'!J11</f>
        <v>#REF!</v>
      </c>
      <c r="K231" s="94" t="e">
        <f>+'SEPTIEMBRE UNAD'!K221+'SEPTIEMBRE CONV'!K11+'SEPTIEMBRE FINDET'!K11</f>
        <v>#REF!</v>
      </c>
      <c r="L231" s="94" t="e">
        <f>+'SEPTIEMBRE UNAD'!L221+'SEPTIEMBRE CONV'!L11+'SEPTIEMBRE FINDET'!L11</f>
        <v>#REF!</v>
      </c>
      <c r="M231" s="94" t="e">
        <f>+'SEPTIEMBRE UNAD'!M221+'SEPTIEMBRE CONV'!M11+'SEPTIEMBRE FINDET'!M11</f>
        <v>#REF!</v>
      </c>
      <c r="N231" s="94" t="e">
        <f>+'SEPTIEMBRE UNAD'!N221+'SEPTIEMBRE CONV'!N11+'SEPTIEMBRE FINDET'!N11</f>
        <v>#REF!</v>
      </c>
      <c r="O231" s="94" t="e">
        <f>+'SEPTIEMBRE UNAD'!O221+'SEPTIEMBRE CONV'!O11+'SEPTIEMBRE FINDET'!O11</f>
        <v>#REF!</v>
      </c>
      <c r="P231" s="94" t="e">
        <f>+'SEPTIEMBRE UNAD'!P221+'SEPTIEMBRE CONV'!P11+'SEPTIEMBRE FINDET'!P11</f>
        <v>#REF!</v>
      </c>
      <c r="Q231" s="94" t="e">
        <f>+'SEPTIEMBRE UNAD'!Q221+'SEPTIEMBRE CONV'!Q11+'SEPTIEMBRE FINDET'!Q11</f>
        <v>#REF!</v>
      </c>
      <c r="R231" s="94">
        <f>+'SEPTIEMBRE UNAD'!R221+'SEPTIEMBRE CONV'!R11+'SEPTIEMBRE FINDET'!R11</f>
        <v>6020451860.5599995</v>
      </c>
      <c r="S231" s="94">
        <f>+'SEPTIEMBRE UNAD'!S221+'SEPTIEMBRE CONV'!S11+'SEPTIEMBRE FINDET'!S11</f>
        <v>0</v>
      </c>
      <c r="T231" s="94">
        <f>+'SEPTIEMBRE UNAD'!T221+'SEPTIEMBRE CONV'!T11+'SEPTIEMBRE FINDET'!T11</f>
        <v>0</v>
      </c>
      <c r="U231" s="94">
        <f>+'SEPTIEMBRE UNAD'!U221+'SEPTIEMBRE CONV'!U11+'SEPTIEMBRE FINDET'!U11</f>
        <v>0</v>
      </c>
      <c r="V231" s="94">
        <f>+'SEPTIEMBRE UNAD'!V221+'SEPTIEMBRE CONV'!V11+'SEPTIEMBRE FINDET'!V11</f>
        <v>217471124667.87</v>
      </c>
      <c r="W231" s="94">
        <f>+'SEPTIEMBRE UNAD'!W221+'SEPTIEMBRE CONV'!W11+'SEPTIEMBRE FINDET'!W11</f>
        <v>113822327601</v>
      </c>
      <c r="X231" s="94">
        <f>+'SEPTIEMBRE UNAD'!X221+'SEPTIEMBRE CONV'!X11+'SEPTIEMBRE FINDET'!X11</f>
        <v>15748698612</v>
      </c>
      <c r="Y231" s="94">
        <f>+'SEPTIEMBRE UNAD'!Y221+'SEPTIEMBRE CONV'!Y11+'SEPTIEMBRE FINDET'!Y11</f>
        <v>10794934336</v>
      </c>
      <c r="Z231" s="94">
        <f>+'SEPTIEMBRE UNAD'!Z221+'SEPTIEMBRE CONV'!Z11+'SEPTIEMBRE FINDET'!Z11</f>
        <v>9728509547</v>
      </c>
      <c r="AA231" s="94">
        <f>+'SEPTIEMBRE UNAD'!AA221+'SEPTIEMBRE CONV'!AA11+'SEPTIEMBRE FINDET'!AA11</f>
        <v>4508609561</v>
      </c>
      <c r="AB231" s="94">
        <f>+'SEPTIEMBRE UNAD'!AB221+'SEPTIEMBRE CONV'!AB11+'SEPTIEMBRE FINDET'!AB11</f>
        <v>8504223617.71</v>
      </c>
      <c r="AC231" s="94">
        <f>+'SEPTIEMBRE UNAD'!AC221+'SEPTIEMBRE CONV'!AC11+'SEPTIEMBRE FINDET'!AC11</f>
        <v>12746628047</v>
      </c>
      <c r="AD231" s="94">
        <f>+'SEPTIEMBRE UNAD'!AD221+'SEPTIEMBRE CONV'!AD11+'SEPTIEMBRE FINDET'!AD11</f>
        <v>11381195716.040001</v>
      </c>
      <c r="AE231" s="94">
        <f>+'SEPTIEMBRE UNAD'!AE221+'SEPTIEMBRE CONV'!AE11+'SEPTIEMBRE FINDET'!AE11</f>
        <v>11056545544.389999</v>
      </c>
      <c r="AF231" s="94">
        <f>+'SEPTIEMBRE UNAD'!AF221+'SEPTIEMBRE CONV'!AF11+'SEPTIEMBRE FINDET'!AF11</f>
        <v>0</v>
      </c>
      <c r="AG231" s="94">
        <f>+'SEPTIEMBRE UNAD'!AG221+'SEPTIEMBRE CONV'!AG11+'SEPTIEMBRE FINDET'!AG11</f>
        <v>0</v>
      </c>
      <c r="AH231" s="94">
        <f>+'SEPTIEMBRE UNAD'!AH221+'SEPTIEMBRE CONV'!AH11+'SEPTIEMBRE FINDET'!AH11</f>
        <v>0</v>
      </c>
      <c r="AI231" s="94">
        <f>+'SEPTIEMBRE UNAD'!AI221+'SEPTIEMBRE CONV'!AI11+'SEPTIEMBRE FINDET'!AI11</f>
        <v>198291672582.13998</v>
      </c>
      <c r="AJ231" s="94">
        <f>+'SEPTIEMBRE UNAD'!AJ221+'SEPTIEMBRE CONV'!AJ11+'SEPTIEMBRE FINDET'!AJ11</f>
        <v>7344270382</v>
      </c>
      <c r="AK231" s="94">
        <f>+'SEPTIEMBRE UNAD'!AK221+'SEPTIEMBRE CONV'!AK11+'SEPTIEMBRE FINDET'!AK11</f>
        <v>16000993126</v>
      </c>
      <c r="AL231" s="94">
        <f>+'SEPTIEMBRE UNAD'!AL221+'SEPTIEMBRE CONV'!AL11+'SEPTIEMBRE FINDET'!AL11</f>
        <v>13409997102</v>
      </c>
      <c r="AM231" s="94">
        <f>+'SEPTIEMBRE UNAD'!AM221+'SEPTIEMBRE CONV'!AM11+'SEPTIEMBRE FINDET'!AM11</f>
        <v>15575286129</v>
      </c>
      <c r="AN231" s="94">
        <f>+'SEPTIEMBRE UNAD'!AN221+'SEPTIEMBRE CONV'!AN11+'SEPTIEMBRE FINDET'!AN11</f>
        <v>20974516431</v>
      </c>
      <c r="AO231" s="94">
        <f>+'SEPTIEMBRE UNAD'!AO221+'SEPTIEMBRE CONV'!AO11+'SEPTIEMBRE FINDET'!AO11</f>
        <v>14475716181</v>
      </c>
      <c r="AP231" s="94">
        <f>+'SEPTIEMBRE UNAD'!AP221+'SEPTIEMBRE CONV'!AP11+'SEPTIEMBRE FINDET'!AP11</f>
        <v>18769072759.709999</v>
      </c>
      <c r="AQ231" s="94">
        <f>+'SEPTIEMBRE UNAD'!AQ221+'SEPTIEMBRE CONV'!AQ11+'SEPTIEMBRE FINDET'!AQ11</f>
        <v>12480270165.879999</v>
      </c>
      <c r="AR231" s="94">
        <f>+'SEPTIEMBRE UNAD'!AR221+'SEPTIEMBRE CONV'!AR11+'SEPTIEMBRE FINDET'!AR11</f>
        <v>18383217633.369999</v>
      </c>
      <c r="AS231" s="94">
        <f>+'SEPTIEMBRE UNAD'!AS221+'SEPTIEMBRE CONV'!AS11+'SEPTIEMBRE FINDET'!AS11</f>
        <v>0</v>
      </c>
      <c r="AT231" s="94">
        <f>+'SEPTIEMBRE UNAD'!AT221+'SEPTIEMBRE CONV'!AT11+'SEPTIEMBRE FINDET'!AT11</f>
        <v>0</v>
      </c>
      <c r="AU231" s="94">
        <f>+'SEPTIEMBRE UNAD'!AU221+'SEPTIEMBRE CONV'!AU11+'SEPTIEMBRE FINDET'!AU11</f>
        <v>0</v>
      </c>
      <c r="AV231" s="94">
        <f>+'SEPTIEMBRE UNAD'!AV221+'SEPTIEMBRE CONV'!AV11+'SEPTIEMBRE FINDET'!AV11</f>
        <v>137413339909.96001</v>
      </c>
      <c r="AW231" s="94">
        <f>+'SEPTIEMBRE UNAD'!AW221+'SEPTIEMBRE CONV'!AW11+'SEPTIEMBRE FINDET'!AW11</f>
        <v>7344270382</v>
      </c>
      <c r="AX231" s="94">
        <f>+'SEPTIEMBRE UNAD'!AX221+'SEPTIEMBRE CONV'!AX11+'SEPTIEMBRE FINDET'!AX11</f>
        <v>14625908935</v>
      </c>
      <c r="AY231" s="94">
        <f>+'SEPTIEMBRE UNAD'!AY221+'SEPTIEMBRE CONV'!AY11+'SEPTIEMBRE FINDET'!AY11</f>
        <v>12366008336</v>
      </c>
      <c r="AZ231" s="94">
        <f>+'SEPTIEMBRE UNAD'!AZ221+'SEPTIEMBRE CONV'!AZ11+'SEPTIEMBRE FINDET'!AZ11</f>
        <v>17940147481</v>
      </c>
      <c r="BA231" s="94">
        <f>+'SEPTIEMBRE UNAD'!BA221+'SEPTIEMBRE CONV'!BA11+'SEPTIEMBRE FINDET'!BA11</f>
        <v>20114109814</v>
      </c>
      <c r="BB231" s="94">
        <f>+'SEPTIEMBRE UNAD'!BB221+'SEPTIEMBRE CONV'!BB11+'SEPTIEMBRE FINDET'!BB11</f>
        <v>14787566869</v>
      </c>
      <c r="BC231" s="94">
        <f>+'SEPTIEMBRE UNAD'!BC221+'SEPTIEMBRE CONV'!BC11+'SEPTIEMBRE FINDET'!BC11</f>
        <v>19029971094.709999</v>
      </c>
      <c r="BD231" s="94">
        <f>+'SEPTIEMBRE UNAD'!BD221+'SEPTIEMBRE CONV'!BD11+'SEPTIEMBRE FINDET'!BD11</f>
        <v>12606418094.879999</v>
      </c>
      <c r="BE231" s="94">
        <f>+'SEPTIEMBRE UNAD'!BE221+'SEPTIEMBRE CONV'!BE11+'SEPTIEMBRE FINDET'!BE11</f>
        <v>18379649894.369999</v>
      </c>
      <c r="BF231" s="94" t="e">
        <f>+'SEPTIEMBRE UNAD'!BF221+'SEPTIEMBRE CONV'!BF11+'SEPTIEMBRE FINDET'!BF11</f>
        <v>#REF!</v>
      </c>
      <c r="BG231" s="94" t="e">
        <f>+'SEPTIEMBRE UNAD'!BG221+'SEPTIEMBRE CONV'!BG11+'SEPTIEMBRE FINDET'!BG11</f>
        <v>#REF!</v>
      </c>
      <c r="BH231" s="94" t="e">
        <f>+'SEPTIEMBRE UNAD'!BH221+'SEPTIEMBRE CONV'!BH11+'SEPTIEMBRE FINDET'!BH11</f>
        <v>#REF!</v>
      </c>
      <c r="BI231" s="94">
        <f>+'SEPTIEMBRE UNAD'!BI221+'SEPTIEMBRE CONV'!BI11+'SEPTIEMBRE FINDET'!BI11</f>
        <v>137194050900.96001</v>
      </c>
    </row>
    <row r="232" spans="1:65" x14ac:dyDescent="0.2"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</row>
    <row r="233" spans="1:65" x14ac:dyDescent="0.2">
      <c r="I233" s="94">
        <f>+I229-I231</f>
        <v>0</v>
      </c>
      <c r="J233" s="94" t="e">
        <f t="shared" ref="J233:BI233" si="121">+J229-J231</f>
        <v>#REF!</v>
      </c>
      <c r="K233" s="94" t="e">
        <f t="shared" si="121"/>
        <v>#REF!</v>
      </c>
      <c r="L233" s="94" t="e">
        <f t="shared" si="121"/>
        <v>#REF!</v>
      </c>
      <c r="M233" s="94" t="e">
        <f t="shared" si="121"/>
        <v>#REF!</v>
      </c>
      <c r="N233" s="94" t="e">
        <f t="shared" si="121"/>
        <v>#REF!</v>
      </c>
      <c r="O233" s="94" t="e">
        <f t="shared" si="121"/>
        <v>#REF!</v>
      </c>
      <c r="P233" s="94" t="e">
        <f t="shared" si="121"/>
        <v>#REF!</v>
      </c>
      <c r="Q233" s="94" t="e">
        <f t="shared" si="121"/>
        <v>#REF!</v>
      </c>
      <c r="R233" s="94">
        <f t="shared" si="121"/>
        <v>0</v>
      </c>
      <c r="S233" s="94">
        <f t="shared" si="121"/>
        <v>0</v>
      </c>
      <c r="T233" s="94">
        <f t="shared" si="121"/>
        <v>0</v>
      </c>
      <c r="U233" s="94">
        <f t="shared" si="121"/>
        <v>0</v>
      </c>
      <c r="V233" s="94">
        <f t="shared" si="121"/>
        <v>0</v>
      </c>
      <c r="W233" s="94">
        <f t="shared" si="121"/>
        <v>0</v>
      </c>
      <c r="X233" s="94">
        <f t="shared" si="121"/>
        <v>0</v>
      </c>
      <c r="Y233" s="94">
        <f t="shared" si="121"/>
        <v>0</v>
      </c>
      <c r="Z233" s="94">
        <f t="shared" si="121"/>
        <v>0</v>
      </c>
      <c r="AA233" s="94">
        <f t="shared" si="121"/>
        <v>0</v>
      </c>
      <c r="AB233" s="94">
        <f t="shared" si="121"/>
        <v>0</v>
      </c>
      <c r="AC233" s="94">
        <f t="shared" si="121"/>
        <v>0</v>
      </c>
      <c r="AD233" s="94">
        <f t="shared" si="121"/>
        <v>0</v>
      </c>
      <c r="AE233" s="94">
        <f t="shared" si="121"/>
        <v>0</v>
      </c>
      <c r="AF233" s="94">
        <f t="shared" si="121"/>
        <v>0</v>
      </c>
      <c r="AG233" s="94">
        <f t="shared" si="121"/>
        <v>0</v>
      </c>
      <c r="AH233" s="94">
        <f t="shared" si="121"/>
        <v>0</v>
      </c>
      <c r="AI233" s="94">
        <f t="shared" si="121"/>
        <v>0</v>
      </c>
      <c r="AJ233" s="94">
        <f t="shared" si="121"/>
        <v>0</v>
      </c>
      <c r="AK233" s="94">
        <f t="shared" si="121"/>
        <v>0</v>
      </c>
      <c r="AL233" s="94">
        <f t="shared" si="121"/>
        <v>0</v>
      </c>
      <c r="AM233" s="94">
        <f t="shared" si="121"/>
        <v>0</v>
      </c>
      <c r="AN233" s="94">
        <f t="shared" si="121"/>
        <v>0</v>
      </c>
      <c r="AO233" s="94">
        <f t="shared" si="121"/>
        <v>0</v>
      </c>
      <c r="AP233" s="94">
        <f t="shared" si="121"/>
        <v>0</v>
      </c>
      <c r="AQ233" s="94">
        <f t="shared" si="121"/>
        <v>0</v>
      </c>
      <c r="AR233" s="94">
        <f t="shared" si="121"/>
        <v>0</v>
      </c>
      <c r="AS233" s="94">
        <f t="shared" si="121"/>
        <v>0</v>
      </c>
      <c r="AT233" s="94">
        <f t="shared" si="121"/>
        <v>0</v>
      </c>
      <c r="AU233" s="94">
        <f t="shared" si="121"/>
        <v>0</v>
      </c>
      <c r="AV233" s="94">
        <f t="shared" si="121"/>
        <v>0</v>
      </c>
      <c r="AW233" s="94">
        <f t="shared" si="121"/>
        <v>0</v>
      </c>
      <c r="AX233" s="94">
        <f t="shared" si="121"/>
        <v>0</v>
      </c>
      <c r="AY233" s="94">
        <f t="shared" si="121"/>
        <v>0</v>
      </c>
      <c r="AZ233" s="94">
        <f t="shared" si="121"/>
        <v>0</v>
      </c>
      <c r="BA233" s="94">
        <f t="shared" si="121"/>
        <v>0</v>
      </c>
      <c r="BB233" s="94">
        <f t="shared" si="121"/>
        <v>0</v>
      </c>
      <c r="BC233" s="94">
        <f t="shared" si="121"/>
        <v>0</v>
      </c>
      <c r="BD233" s="94">
        <f t="shared" si="121"/>
        <v>0</v>
      </c>
      <c r="BE233" s="94">
        <f t="shared" si="121"/>
        <v>0</v>
      </c>
      <c r="BF233" s="94" t="e">
        <f t="shared" si="121"/>
        <v>#REF!</v>
      </c>
      <c r="BG233" s="94" t="e">
        <f t="shared" si="121"/>
        <v>#REF!</v>
      </c>
      <c r="BH233" s="94" t="e">
        <f t="shared" si="121"/>
        <v>#REF!</v>
      </c>
      <c r="BI233" s="94">
        <f t="shared" si="121"/>
        <v>0</v>
      </c>
    </row>
    <row r="239" spans="1:65" ht="15" x14ac:dyDescent="0.2">
      <c r="H239" s="91" t="s">
        <v>161</v>
      </c>
      <c r="AJ239" s="132" t="s">
        <v>163</v>
      </c>
      <c r="AK239" s="132"/>
      <c r="AL239" s="132"/>
      <c r="AM239" s="132"/>
      <c r="AN239" s="132"/>
      <c r="AO239" s="132"/>
      <c r="AP239" s="132"/>
      <c r="AQ239" s="132"/>
      <c r="AR239" s="132"/>
      <c r="AS239" s="132"/>
      <c r="AT239" s="132"/>
      <c r="AU239" s="132"/>
      <c r="AV239" s="132"/>
    </row>
    <row r="240" spans="1:65" x14ac:dyDescent="0.2">
      <c r="H240" s="92" t="s">
        <v>162</v>
      </c>
      <c r="AJ240" s="131" t="s">
        <v>164</v>
      </c>
      <c r="AK240" s="131"/>
      <c r="AL240" s="131"/>
      <c r="AM240" s="131"/>
      <c r="AN240" s="131"/>
      <c r="AO240" s="131"/>
      <c r="AP240" s="131"/>
      <c r="AQ240" s="131"/>
      <c r="AR240" s="131"/>
      <c r="AS240" s="131"/>
      <c r="AT240" s="131"/>
      <c r="AU240" s="131"/>
      <c r="AV240" s="131"/>
    </row>
  </sheetData>
  <mergeCells count="20">
    <mergeCell ref="BL7:BL9"/>
    <mergeCell ref="BM7:BM9"/>
    <mergeCell ref="AJ240:AV240"/>
    <mergeCell ref="AJ239:AV239"/>
    <mergeCell ref="A7:G7"/>
    <mergeCell ref="F8:F9"/>
    <mergeCell ref="G8:G9"/>
    <mergeCell ref="A8:A9"/>
    <mergeCell ref="BJ7:BJ9"/>
    <mergeCell ref="BK7:BK9"/>
    <mergeCell ref="A228:G229"/>
    <mergeCell ref="V8:V9"/>
    <mergeCell ref="AI8:AI9"/>
    <mergeCell ref="AV8:AV9"/>
    <mergeCell ref="BI8:BI9"/>
    <mergeCell ref="A3:BI3"/>
    <mergeCell ref="A4:BI4"/>
    <mergeCell ref="A5:BI5"/>
    <mergeCell ref="H7:H9"/>
    <mergeCell ref="I8:I9"/>
  </mergeCells>
  <printOptions horizontalCentered="1"/>
  <pageMargins left="0.31496062992125984" right="0.15748031496062992" top="0.19685039370078741" bottom="0.15748031496062992" header="0.31496062992125984" footer="0.31496062992125984"/>
  <pageSetup paperSize="120" scale="61" fitToHeight="6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2"/>
  <sheetViews>
    <sheetView zoomScale="115" zoomScaleNormal="115" zoomScalePageLayoutView="115" workbookViewId="0">
      <pane ySplit="2385" topLeftCell="A10" activePane="bottomLeft"/>
      <selection activeCell="A3" sqref="A3:BI5"/>
      <selection pane="bottomLeft" activeCell="I79" sqref="I79"/>
    </sheetView>
  </sheetViews>
  <sheetFormatPr baseColWidth="10" defaultColWidth="10.85546875" defaultRowHeight="14.25" x14ac:dyDescent="0.2"/>
  <cols>
    <col min="1" max="1" width="6.28515625" style="30" bestFit="1" customWidth="1"/>
    <col min="2" max="2" width="7.42578125" style="30" bestFit="1" customWidth="1"/>
    <col min="3" max="5" width="7.140625" style="30" bestFit="1" customWidth="1"/>
    <col min="6" max="6" width="3.42578125" style="30" bestFit="1" customWidth="1"/>
    <col min="7" max="7" width="6.140625" style="30" bestFit="1" customWidth="1"/>
    <col min="8" max="8" width="48.42578125" style="3" bestFit="1" customWidth="1"/>
    <col min="9" max="9" width="19" style="20" customWidth="1"/>
    <col min="10" max="10" width="19.42578125" style="3" hidden="1" customWidth="1"/>
    <col min="11" max="12" width="18.28515625" style="3" hidden="1" customWidth="1"/>
    <col min="13" max="14" width="17.140625" style="3" hidden="1" customWidth="1"/>
    <col min="15" max="16" width="18.28515625" style="3" hidden="1" customWidth="1"/>
    <col min="17" max="17" width="20.28515625" style="3" hidden="1" customWidth="1"/>
    <col min="18" max="18" width="17.85546875" style="3" bestFit="1" customWidth="1"/>
    <col min="19" max="19" width="11.85546875" style="3" hidden="1" customWidth="1"/>
    <col min="20" max="20" width="14" style="3" hidden="1" customWidth="1"/>
    <col min="21" max="21" width="13.140625" style="3" hidden="1" customWidth="1"/>
    <col min="22" max="22" width="19.42578125" style="3" bestFit="1" customWidth="1"/>
    <col min="23" max="23" width="19.42578125" style="3" hidden="1" customWidth="1"/>
    <col min="24" max="26" width="17.85546875" style="3" hidden="1" customWidth="1"/>
    <col min="27" max="27" width="18" style="3" hidden="1" customWidth="1"/>
    <col min="28" max="29" width="17.85546875" style="3" hidden="1" customWidth="1"/>
    <col min="30" max="30" width="18.28515625" style="3" hidden="1" customWidth="1"/>
    <col min="31" max="31" width="17.85546875" style="3" customWidth="1"/>
    <col min="32" max="34" width="17.85546875" style="3" hidden="1" customWidth="1"/>
    <col min="35" max="35" width="21.28515625" style="3" bestFit="1" customWidth="1"/>
    <col min="36" max="36" width="17.140625" style="3" hidden="1" customWidth="1"/>
    <col min="37" max="43" width="18.28515625" style="3" hidden="1" customWidth="1"/>
    <col min="44" max="44" width="18.28515625" style="3" bestFit="1" customWidth="1"/>
    <col min="45" max="45" width="20.7109375" style="3" hidden="1" customWidth="1"/>
    <col min="46" max="46" width="17.140625" style="3" hidden="1" customWidth="1"/>
    <col min="47" max="47" width="16.7109375" style="3" hidden="1" customWidth="1"/>
    <col min="48" max="48" width="19.42578125" style="3" bestFit="1" customWidth="1"/>
    <col min="49" max="49" width="17.140625" style="3" hidden="1" customWidth="1"/>
    <col min="50" max="56" width="18.28515625" style="3" hidden="1" customWidth="1"/>
    <col min="57" max="57" width="18.28515625" style="3" bestFit="1" customWidth="1"/>
    <col min="58" max="58" width="11.42578125" style="3" hidden="1" customWidth="1"/>
    <col min="59" max="59" width="14" style="3" hidden="1" customWidth="1"/>
    <col min="60" max="60" width="13.140625" style="3" hidden="1" customWidth="1"/>
    <col min="61" max="61" width="19.42578125" style="3" bestFit="1" customWidth="1"/>
    <col min="62" max="62" width="19.42578125" style="35" bestFit="1" customWidth="1"/>
    <col min="63" max="63" width="18.42578125" style="35" bestFit="1" customWidth="1"/>
    <col min="64" max="64" width="18.28515625" style="35" bestFit="1" customWidth="1"/>
    <col min="65" max="65" width="17.140625" style="35" bestFit="1" customWidth="1"/>
    <col min="66" max="66" width="13.85546875" style="3" bestFit="1" customWidth="1"/>
    <col min="67" max="16384" width="10.85546875" style="3"/>
  </cols>
  <sheetData>
    <row r="1" spans="1:65" x14ac:dyDescent="0.2">
      <c r="A1" s="33"/>
      <c r="B1" s="33"/>
      <c r="C1" s="33"/>
      <c r="D1" s="33"/>
      <c r="E1" s="33"/>
      <c r="F1" s="33"/>
      <c r="G1" s="33"/>
      <c r="H1" s="1"/>
      <c r="I1" s="2"/>
    </row>
    <row r="2" spans="1:65" x14ac:dyDescent="0.2">
      <c r="A2" s="33"/>
      <c r="B2" s="33"/>
      <c r="C2" s="33"/>
      <c r="D2" s="33"/>
      <c r="E2" s="33"/>
      <c r="F2" s="33"/>
      <c r="G2" s="33"/>
      <c r="H2" s="1"/>
      <c r="I2" s="2"/>
    </row>
    <row r="3" spans="1:65" ht="15" customHeight="1" x14ac:dyDescent="0.2">
      <c r="A3" s="125" t="s">
        <v>79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</row>
    <row r="4" spans="1:65" ht="15" customHeight="1" x14ac:dyDescent="0.2">
      <c r="A4" s="126" t="s">
        <v>188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</row>
    <row r="5" spans="1:65" ht="15" customHeight="1" x14ac:dyDescent="0.2">
      <c r="A5" s="126" t="s">
        <v>214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</row>
    <row r="6" spans="1:65" ht="15.75" thickBot="1" x14ac:dyDescent="0.25">
      <c r="A6" s="5"/>
      <c r="B6" s="5"/>
      <c r="C6" s="5"/>
      <c r="D6" s="5"/>
      <c r="E6" s="5"/>
      <c r="F6" s="5"/>
      <c r="G6" s="5"/>
      <c r="H6" s="6"/>
      <c r="I6" s="7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BI6" s="8" t="s">
        <v>207</v>
      </c>
    </row>
    <row r="7" spans="1:65" s="8" customFormat="1" ht="25.5" customHeight="1" x14ac:dyDescent="0.2">
      <c r="A7" s="133" t="s">
        <v>140</v>
      </c>
      <c r="B7" s="127"/>
      <c r="C7" s="127"/>
      <c r="D7" s="127"/>
      <c r="E7" s="127"/>
      <c r="F7" s="127"/>
      <c r="G7" s="127"/>
      <c r="H7" s="127" t="s">
        <v>0</v>
      </c>
      <c r="I7" s="42" t="s">
        <v>1</v>
      </c>
      <c r="J7" s="102" t="s">
        <v>142</v>
      </c>
      <c r="K7" s="102" t="s">
        <v>142</v>
      </c>
      <c r="L7" s="102" t="s">
        <v>142</v>
      </c>
      <c r="M7" s="102" t="s">
        <v>142</v>
      </c>
      <c r="N7" s="102" t="s">
        <v>142</v>
      </c>
      <c r="O7" s="102" t="s">
        <v>142</v>
      </c>
      <c r="P7" s="102" t="s">
        <v>142</v>
      </c>
      <c r="Q7" s="102" t="s">
        <v>142</v>
      </c>
      <c r="R7" s="102" t="s">
        <v>142</v>
      </c>
      <c r="S7" s="102" t="s">
        <v>142</v>
      </c>
      <c r="T7" s="102" t="s">
        <v>142</v>
      </c>
      <c r="U7" s="102" t="s">
        <v>142</v>
      </c>
      <c r="V7" s="102" t="s">
        <v>142</v>
      </c>
      <c r="W7" s="102" t="s">
        <v>143</v>
      </c>
      <c r="X7" s="102" t="s">
        <v>143</v>
      </c>
      <c r="Y7" s="102" t="s">
        <v>143</v>
      </c>
      <c r="Z7" s="102" t="s">
        <v>143</v>
      </c>
      <c r="AA7" s="102" t="s">
        <v>143</v>
      </c>
      <c r="AB7" s="102" t="s">
        <v>143</v>
      </c>
      <c r="AC7" s="102" t="s">
        <v>143</v>
      </c>
      <c r="AD7" s="102" t="s">
        <v>143</v>
      </c>
      <c r="AE7" s="102" t="s">
        <v>143</v>
      </c>
      <c r="AF7" s="102" t="s">
        <v>143</v>
      </c>
      <c r="AG7" s="102" t="s">
        <v>143</v>
      </c>
      <c r="AH7" s="102" t="s">
        <v>143</v>
      </c>
      <c r="AI7" s="102" t="s">
        <v>143</v>
      </c>
      <c r="AJ7" s="102" t="s">
        <v>144</v>
      </c>
      <c r="AK7" s="102" t="s">
        <v>144</v>
      </c>
      <c r="AL7" s="102" t="s">
        <v>144</v>
      </c>
      <c r="AM7" s="102" t="s">
        <v>144</v>
      </c>
      <c r="AN7" s="102" t="s">
        <v>144</v>
      </c>
      <c r="AO7" s="102" t="s">
        <v>144</v>
      </c>
      <c r="AP7" s="102" t="s">
        <v>144</v>
      </c>
      <c r="AQ7" s="102" t="s">
        <v>144</v>
      </c>
      <c r="AR7" s="43" t="s">
        <v>144</v>
      </c>
      <c r="AS7" s="43" t="s">
        <v>144</v>
      </c>
      <c r="AT7" s="43" t="s">
        <v>144</v>
      </c>
      <c r="AU7" s="43" t="s">
        <v>144</v>
      </c>
      <c r="AV7" s="43" t="s">
        <v>144</v>
      </c>
      <c r="AW7" s="43" t="s">
        <v>145</v>
      </c>
      <c r="AX7" s="43" t="s">
        <v>145</v>
      </c>
      <c r="AY7" s="43" t="s">
        <v>145</v>
      </c>
      <c r="AZ7" s="43" t="s">
        <v>145</v>
      </c>
      <c r="BA7" s="43" t="s">
        <v>145</v>
      </c>
      <c r="BB7" s="43" t="s">
        <v>145</v>
      </c>
      <c r="BC7" s="43" t="s">
        <v>145</v>
      </c>
      <c r="BD7" s="43" t="s">
        <v>145</v>
      </c>
      <c r="BE7" s="43" t="s">
        <v>145</v>
      </c>
      <c r="BF7" s="43" t="s">
        <v>145</v>
      </c>
      <c r="BG7" s="43" t="s">
        <v>145</v>
      </c>
      <c r="BH7" s="43" t="s">
        <v>145</v>
      </c>
      <c r="BI7" s="44" t="s">
        <v>145</v>
      </c>
      <c r="BJ7" s="135" t="s">
        <v>165</v>
      </c>
      <c r="BK7" s="130" t="s">
        <v>166</v>
      </c>
      <c r="BL7" s="130" t="s">
        <v>167</v>
      </c>
      <c r="BM7" s="130" t="s">
        <v>168</v>
      </c>
    </row>
    <row r="8" spans="1:65" s="8" customFormat="1" ht="35.25" customHeight="1" x14ac:dyDescent="0.2">
      <c r="A8" s="134" t="s">
        <v>2</v>
      </c>
      <c r="B8" s="103" t="s">
        <v>3</v>
      </c>
      <c r="C8" s="103" t="s">
        <v>4</v>
      </c>
      <c r="D8" s="103" t="s">
        <v>5</v>
      </c>
      <c r="E8" s="103" t="s">
        <v>6</v>
      </c>
      <c r="F8" s="128"/>
      <c r="G8" s="128" t="s">
        <v>7</v>
      </c>
      <c r="H8" s="128"/>
      <c r="I8" s="129" t="s">
        <v>141</v>
      </c>
      <c r="J8" s="103" t="s">
        <v>146</v>
      </c>
      <c r="K8" s="103" t="s">
        <v>147</v>
      </c>
      <c r="L8" s="103" t="s">
        <v>146</v>
      </c>
      <c r="M8" s="103" t="s">
        <v>146</v>
      </c>
      <c r="N8" s="103" t="s">
        <v>146</v>
      </c>
      <c r="O8" s="103" t="s">
        <v>146</v>
      </c>
      <c r="P8" s="103" t="s">
        <v>146</v>
      </c>
      <c r="Q8" s="103" t="s">
        <v>146</v>
      </c>
      <c r="R8" s="103" t="s">
        <v>146</v>
      </c>
      <c r="S8" s="103" t="s">
        <v>146</v>
      </c>
      <c r="T8" s="103" t="s">
        <v>146</v>
      </c>
      <c r="U8" s="103" t="s">
        <v>146</v>
      </c>
      <c r="V8" s="128" t="s">
        <v>148</v>
      </c>
      <c r="W8" s="103" t="s">
        <v>146</v>
      </c>
      <c r="X8" s="103" t="s">
        <v>146</v>
      </c>
      <c r="Y8" s="103" t="s">
        <v>146</v>
      </c>
      <c r="Z8" s="103" t="s">
        <v>146</v>
      </c>
      <c r="AA8" s="103" t="s">
        <v>146</v>
      </c>
      <c r="AB8" s="103" t="s">
        <v>146</v>
      </c>
      <c r="AC8" s="103" t="s">
        <v>147</v>
      </c>
      <c r="AD8" s="103" t="s">
        <v>147</v>
      </c>
      <c r="AE8" s="103" t="s">
        <v>146</v>
      </c>
      <c r="AF8" s="103" t="s">
        <v>146</v>
      </c>
      <c r="AG8" s="103" t="s">
        <v>146</v>
      </c>
      <c r="AH8" s="103" t="s">
        <v>146</v>
      </c>
      <c r="AI8" s="128" t="s">
        <v>149</v>
      </c>
      <c r="AJ8" s="103" t="s">
        <v>146</v>
      </c>
      <c r="AK8" s="103" t="s">
        <v>146</v>
      </c>
      <c r="AL8" s="103" t="s">
        <v>146</v>
      </c>
      <c r="AM8" s="103" t="s">
        <v>146</v>
      </c>
      <c r="AN8" s="103" t="s">
        <v>146</v>
      </c>
      <c r="AO8" s="103" t="s">
        <v>146</v>
      </c>
      <c r="AP8" s="103" t="s">
        <v>146</v>
      </c>
      <c r="AQ8" s="103" t="s">
        <v>147</v>
      </c>
      <c r="AR8" s="108" t="s">
        <v>146</v>
      </c>
      <c r="AS8" s="108" t="s">
        <v>146</v>
      </c>
      <c r="AT8" s="108" t="s">
        <v>146</v>
      </c>
      <c r="AU8" s="108" t="s">
        <v>146</v>
      </c>
      <c r="AV8" s="140" t="s">
        <v>150</v>
      </c>
      <c r="AW8" s="108" t="s">
        <v>146</v>
      </c>
      <c r="AX8" s="108" t="s">
        <v>146</v>
      </c>
      <c r="AY8" s="108" t="s">
        <v>146</v>
      </c>
      <c r="AZ8" s="108" t="s">
        <v>146</v>
      </c>
      <c r="BA8" s="108" t="s">
        <v>146</v>
      </c>
      <c r="BB8" s="108" t="s">
        <v>146</v>
      </c>
      <c r="BC8" s="108" t="s">
        <v>146</v>
      </c>
      <c r="BD8" s="108" t="s">
        <v>146</v>
      </c>
      <c r="BE8" s="108" t="s">
        <v>146</v>
      </c>
      <c r="BF8" s="108" t="s">
        <v>146</v>
      </c>
      <c r="BG8" s="108" t="s">
        <v>146</v>
      </c>
      <c r="BH8" s="108" t="s">
        <v>146</v>
      </c>
      <c r="BI8" s="141" t="s">
        <v>149</v>
      </c>
      <c r="BJ8" s="135"/>
      <c r="BK8" s="130"/>
      <c r="BL8" s="130"/>
      <c r="BM8" s="130"/>
    </row>
    <row r="9" spans="1:65" s="8" customFormat="1" ht="30" customHeight="1" x14ac:dyDescent="0.2">
      <c r="A9" s="134"/>
      <c r="B9" s="103" t="s">
        <v>8</v>
      </c>
      <c r="C9" s="103" t="s">
        <v>9</v>
      </c>
      <c r="D9" s="103" t="s">
        <v>10</v>
      </c>
      <c r="E9" s="103" t="s">
        <v>11</v>
      </c>
      <c r="F9" s="128"/>
      <c r="G9" s="128"/>
      <c r="H9" s="128"/>
      <c r="I9" s="129"/>
      <c r="J9" s="103" t="s">
        <v>151</v>
      </c>
      <c r="K9" s="103" t="s">
        <v>152</v>
      </c>
      <c r="L9" s="103" t="s">
        <v>153</v>
      </c>
      <c r="M9" s="103" t="s">
        <v>93</v>
      </c>
      <c r="N9" s="103" t="s">
        <v>154</v>
      </c>
      <c r="O9" s="103" t="s">
        <v>95</v>
      </c>
      <c r="P9" s="103" t="s">
        <v>122</v>
      </c>
      <c r="Q9" s="103" t="s">
        <v>155</v>
      </c>
      <c r="R9" s="103" t="s">
        <v>156</v>
      </c>
      <c r="S9" s="103" t="s">
        <v>157</v>
      </c>
      <c r="T9" s="103" t="s">
        <v>158</v>
      </c>
      <c r="U9" s="103" t="s">
        <v>159</v>
      </c>
      <c r="V9" s="128"/>
      <c r="W9" s="103" t="s">
        <v>121</v>
      </c>
      <c r="X9" s="103" t="s">
        <v>91</v>
      </c>
      <c r="Y9" s="103" t="s">
        <v>92</v>
      </c>
      <c r="Z9" s="103" t="s">
        <v>93</v>
      </c>
      <c r="AA9" s="103" t="s">
        <v>94</v>
      </c>
      <c r="AB9" s="103" t="s">
        <v>95</v>
      </c>
      <c r="AC9" s="103" t="s">
        <v>160</v>
      </c>
      <c r="AD9" s="103" t="s">
        <v>123</v>
      </c>
      <c r="AE9" s="103" t="s">
        <v>124</v>
      </c>
      <c r="AF9" s="103" t="s">
        <v>125</v>
      </c>
      <c r="AG9" s="103" t="s">
        <v>126</v>
      </c>
      <c r="AH9" s="103" t="s">
        <v>127</v>
      </c>
      <c r="AI9" s="128"/>
      <c r="AJ9" s="103" t="s">
        <v>121</v>
      </c>
      <c r="AK9" s="103" t="s">
        <v>91</v>
      </c>
      <c r="AL9" s="103" t="s">
        <v>92</v>
      </c>
      <c r="AM9" s="103" t="s">
        <v>93</v>
      </c>
      <c r="AN9" s="103" t="s">
        <v>154</v>
      </c>
      <c r="AO9" s="103" t="s">
        <v>95</v>
      </c>
      <c r="AP9" s="103" t="s">
        <v>122</v>
      </c>
      <c r="AQ9" s="103" t="s">
        <v>123</v>
      </c>
      <c r="AR9" s="108" t="s">
        <v>124</v>
      </c>
      <c r="AS9" s="108" t="s">
        <v>125</v>
      </c>
      <c r="AT9" s="108" t="s">
        <v>126</v>
      </c>
      <c r="AU9" s="108" t="s">
        <v>127</v>
      </c>
      <c r="AV9" s="140"/>
      <c r="AW9" s="108" t="s">
        <v>121</v>
      </c>
      <c r="AX9" s="108" t="s">
        <v>91</v>
      </c>
      <c r="AY9" s="108" t="s">
        <v>92</v>
      </c>
      <c r="AZ9" s="108" t="s">
        <v>93</v>
      </c>
      <c r="BA9" s="108" t="s">
        <v>94</v>
      </c>
      <c r="BB9" s="108" t="s">
        <v>95</v>
      </c>
      <c r="BC9" s="108" t="s">
        <v>122</v>
      </c>
      <c r="BD9" s="108" t="s">
        <v>123</v>
      </c>
      <c r="BE9" s="108" t="s">
        <v>124</v>
      </c>
      <c r="BF9" s="108" t="s">
        <v>125</v>
      </c>
      <c r="BG9" s="108" t="s">
        <v>126</v>
      </c>
      <c r="BH9" s="108" t="s">
        <v>127</v>
      </c>
      <c r="BI9" s="141"/>
      <c r="BJ9" s="135"/>
      <c r="BK9" s="130"/>
      <c r="BL9" s="130"/>
      <c r="BM9" s="130"/>
    </row>
    <row r="10" spans="1:65" ht="15" x14ac:dyDescent="0.2">
      <c r="A10" s="45"/>
      <c r="B10" s="9"/>
      <c r="C10" s="9"/>
      <c r="D10" s="9"/>
      <c r="E10" s="9"/>
      <c r="F10" s="9"/>
      <c r="G10" s="9"/>
      <c r="H10" s="11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46"/>
    </row>
    <row r="11" spans="1:65" ht="15" x14ac:dyDescent="0.2">
      <c r="A11" s="47" t="s">
        <v>12</v>
      </c>
      <c r="B11" s="9"/>
      <c r="C11" s="9"/>
      <c r="D11" s="9"/>
      <c r="E11" s="9"/>
      <c r="F11" s="9"/>
      <c r="G11" s="9"/>
      <c r="H11" s="10" t="s">
        <v>13</v>
      </c>
      <c r="I11" s="11">
        <f>+I12+I46+I50</f>
        <v>45233062776</v>
      </c>
      <c r="J11" s="11">
        <f t="shared" ref="J11:BH11" si="0">+J12+J46+J50</f>
        <v>6294574696</v>
      </c>
      <c r="K11" s="11">
        <f t="shared" si="0"/>
        <v>1969242199</v>
      </c>
      <c r="L11" s="11">
        <f t="shared" si="0"/>
        <v>2865553196</v>
      </c>
      <c r="M11" s="11">
        <f t="shared" si="0"/>
        <v>3150270473</v>
      </c>
      <c r="N11" s="11">
        <f t="shared" si="0"/>
        <v>2532487068</v>
      </c>
      <c r="O11" s="11">
        <f t="shared" si="0"/>
        <v>3378831332</v>
      </c>
      <c r="P11" s="11">
        <f t="shared" si="0"/>
        <v>5570004440</v>
      </c>
      <c r="Q11" s="11">
        <f t="shared" si="0"/>
        <v>2274531294</v>
      </c>
      <c r="R11" s="11">
        <f t="shared" si="0"/>
        <v>2138323460</v>
      </c>
      <c r="S11" s="11">
        <f t="shared" si="0"/>
        <v>0</v>
      </c>
      <c r="T11" s="11">
        <f t="shared" si="0"/>
        <v>0</v>
      </c>
      <c r="U11" s="11">
        <f t="shared" si="0"/>
        <v>0</v>
      </c>
      <c r="V11" s="11">
        <f t="shared" si="0"/>
        <v>30173818158</v>
      </c>
      <c r="W11" s="11">
        <f t="shared" si="0"/>
        <v>2716016963</v>
      </c>
      <c r="X11" s="11">
        <f t="shared" si="0"/>
        <v>2089910012</v>
      </c>
      <c r="Y11" s="11">
        <f t="shared" si="0"/>
        <v>2968629072</v>
      </c>
      <c r="Z11" s="11">
        <f t="shared" si="0"/>
        <v>3169311409</v>
      </c>
      <c r="AA11" s="11">
        <f t="shared" si="0"/>
        <v>2848231965</v>
      </c>
      <c r="AB11" s="11">
        <f t="shared" si="0"/>
        <v>3252207052</v>
      </c>
      <c r="AC11" s="11">
        <f t="shared" si="0"/>
        <v>4481934212</v>
      </c>
      <c r="AD11" s="11">
        <f t="shared" si="0"/>
        <v>3749778502</v>
      </c>
      <c r="AE11" s="11">
        <f t="shared" si="0"/>
        <v>3282186965</v>
      </c>
      <c r="AF11" s="11">
        <f t="shared" si="0"/>
        <v>0</v>
      </c>
      <c r="AG11" s="11">
        <f t="shared" si="0"/>
        <v>0</v>
      </c>
      <c r="AH11" s="11">
        <f t="shared" si="0"/>
        <v>0</v>
      </c>
      <c r="AI11" s="11">
        <f t="shared" si="0"/>
        <v>28558206152</v>
      </c>
      <c r="AJ11" s="11">
        <f t="shared" si="0"/>
        <v>588827482</v>
      </c>
      <c r="AK11" s="11">
        <f t="shared" si="0"/>
        <v>1896914040</v>
      </c>
      <c r="AL11" s="11">
        <f t="shared" si="0"/>
        <v>3100719395</v>
      </c>
      <c r="AM11" s="11">
        <f t="shared" si="0"/>
        <v>3691748528</v>
      </c>
      <c r="AN11" s="11">
        <f t="shared" si="0"/>
        <v>3949397325</v>
      </c>
      <c r="AO11" s="11">
        <f t="shared" si="0"/>
        <v>3670853606</v>
      </c>
      <c r="AP11" s="11">
        <f t="shared" si="0"/>
        <v>3733044458</v>
      </c>
      <c r="AQ11" s="11">
        <f t="shared" si="0"/>
        <v>3195636328</v>
      </c>
      <c r="AR11" s="11">
        <f t="shared" si="0"/>
        <v>2404775670</v>
      </c>
      <c r="AS11" s="11">
        <f t="shared" si="0"/>
        <v>0</v>
      </c>
      <c r="AT11" s="11">
        <f t="shared" si="0"/>
        <v>0</v>
      </c>
      <c r="AU11" s="11">
        <f t="shared" si="0"/>
        <v>0</v>
      </c>
      <c r="AV11" s="11">
        <f t="shared" si="0"/>
        <v>26231916832</v>
      </c>
      <c r="AW11" s="11">
        <f t="shared" si="0"/>
        <v>588827482</v>
      </c>
      <c r="AX11" s="11">
        <f t="shared" si="0"/>
        <v>1884605888</v>
      </c>
      <c r="AY11" s="11">
        <f t="shared" si="0"/>
        <v>3110103531</v>
      </c>
      <c r="AZ11" s="11">
        <f t="shared" si="0"/>
        <v>3694672544</v>
      </c>
      <c r="BA11" s="11">
        <f t="shared" si="0"/>
        <v>3944277213</v>
      </c>
      <c r="BB11" s="11">
        <f t="shared" si="0"/>
        <v>3675973718</v>
      </c>
      <c r="BC11" s="11">
        <f t="shared" si="0"/>
        <v>3733044458</v>
      </c>
      <c r="BD11" s="11">
        <f t="shared" si="0"/>
        <v>3195636328</v>
      </c>
      <c r="BE11" s="11">
        <f t="shared" si="0"/>
        <v>2404775670</v>
      </c>
      <c r="BF11" s="11">
        <f t="shared" si="0"/>
        <v>0</v>
      </c>
      <c r="BG11" s="11">
        <f t="shared" si="0"/>
        <v>0</v>
      </c>
      <c r="BH11" s="11">
        <f t="shared" si="0"/>
        <v>0</v>
      </c>
      <c r="BI11" s="48">
        <f>+BI12+BI46+BI50</f>
        <v>26231916832</v>
      </c>
      <c r="BJ11" s="36">
        <f>+BJ12+BJ46+BJ50</f>
        <v>15059244618</v>
      </c>
      <c r="BK11" s="36">
        <f t="shared" ref="BK11:BM11" si="1">+BK12+BK46+BK50</f>
        <v>1615612006</v>
      </c>
      <c r="BL11" s="36">
        <f t="shared" si="1"/>
        <v>2326289320</v>
      </c>
      <c r="BM11" s="36">
        <f t="shared" si="1"/>
        <v>0</v>
      </c>
    </row>
    <row r="12" spans="1:65" ht="15" x14ac:dyDescent="0.2">
      <c r="A12" s="47" t="s">
        <v>12</v>
      </c>
      <c r="B12" s="12">
        <v>1</v>
      </c>
      <c r="C12" s="12"/>
      <c r="D12" s="12"/>
      <c r="E12" s="12"/>
      <c r="F12" s="12"/>
      <c r="G12" s="12"/>
      <c r="H12" s="10" t="s">
        <v>14</v>
      </c>
      <c r="I12" s="11">
        <f>+I13+I30+I34</f>
        <v>42653787278</v>
      </c>
      <c r="J12" s="11">
        <f t="shared" ref="J12:BI12" si="2">+J13+J30+J34</f>
        <v>6294574696</v>
      </c>
      <c r="K12" s="11">
        <f t="shared" si="2"/>
        <v>1969242199</v>
      </c>
      <c r="L12" s="11">
        <f t="shared" si="2"/>
        <v>2865553196</v>
      </c>
      <c r="M12" s="11">
        <f t="shared" si="2"/>
        <v>3150270473</v>
      </c>
      <c r="N12" s="11">
        <f t="shared" si="2"/>
        <v>2532487068</v>
      </c>
      <c r="O12" s="11">
        <f t="shared" si="2"/>
        <v>2678831332</v>
      </c>
      <c r="P12" s="11">
        <f t="shared" si="2"/>
        <v>5040597605</v>
      </c>
      <c r="Q12" s="11">
        <f t="shared" si="2"/>
        <v>1286383101</v>
      </c>
      <c r="R12" s="11">
        <f t="shared" si="2"/>
        <v>1896999303</v>
      </c>
      <c r="S12" s="11">
        <f t="shared" si="2"/>
        <v>0</v>
      </c>
      <c r="T12" s="11">
        <f t="shared" si="2"/>
        <v>0</v>
      </c>
      <c r="U12" s="11">
        <f t="shared" si="2"/>
        <v>0</v>
      </c>
      <c r="V12" s="11">
        <f t="shared" si="2"/>
        <v>27714938973</v>
      </c>
      <c r="W12" s="11">
        <f t="shared" si="2"/>
        <v>2716016963</v>
      </c>
      <c r="X12" s="11">
        <f t="shared" si="2"/>
        <v>2089910012</v>
      </c>
      <c r="Y12" s="11">
        <f t="shared" si="2"/>
        <v>2968629072</v>
      </c>
      <c r="Z12" s="11">
        <f t="shared" si="2"/>
        <v>3169311409</v>
      </c>
      <c r="AA12" s="11">
        <f t="shared" si="2"/>
        <v>2848231965</v>
      </c>
      <c r="AB12" s="11">
        <f t="shared" si="2"/>
        <v>3252207052</v>
      </c>
      <c r="AC12" s="11">
        <f t="shared" si="2"/>
        <v>4040035293</v>
      </c>
      <c r="AD12" s="11">
        <f t="shared" si="2"/>
        <v>3226538334</v>
      </c>
      <c r="AE12" s="11">
        <f t="shared" si="2"/>
        <v>2928513112</v>
      </c>
      <c r="AF12" s="11">
        <f t="shared" si="2"/>
        <v>0</v>
      </c>
      <c r="AG12" s="11">
        <f t="shared" si="2"/>
        <v>0</v>
      </c>
      <c r="AH12" s="11">
        <f t="shared" si="2"/>
        <v>0</v>
      </c>
      <c r="AI12" s="11">
        <f t="shared" si="2"/>
        <v>27239393212</v>
      </c>
      <c r="AJ12" s="11">
        <f t="shared" si="2"/>
        <v>588827482</v>
      </c>
      <c r="AK12" s="11">
        <f t="shared" si="2"/>
        <v>1896914040</v>
      </c>
      <c r="AL12" s="11">
        <f t="shared" si="2"/>
        <v>3100719395</v>
      </c>
      <c r="AM12" s="11">
        <f t="shared" si="2"/>
        <v>3691748528</v>
      </c>
      <c r="AN12" s="11">
        <f t="shared" si="2"/>
        <v>3949397325</v>
      </c>
      <c r="AO12" s="11">
        <f t="shared" si="2"/>
        <v>3670853606</v>
      </c>
      <c r="AP12" s="11">
        <f t="shared" si="2"/>
        <v>3733044458</v>
      </c>
      <c r="AQ12" s="11">
        <f t="shared" si="2"/>
        <v>3116360830</v>
      </c>
      <c r="AR12" s="11">
        <f t="shared" si="2"/>
        <v>2064857632</v>
      </c>
      <c r="AS12" s="11">
        <f t="shared" si="2"/>
        <v>0</v>
      </c>
      <c r="AT12" s="11">
        <f t="shared" si="2"/>
        <v>0</v>
      </c>
      <c r="AU12" s="11">
        <f t="shared" si="2"/>
        <v>0</v>
      </c>
      <c r="AV12" s="11">
        <f t="shared" si="2"/>
        <v>25812723296</v>
      </c>
      <c r="AW12" s="11">
        <f t="shared" si="2"/>
        <v>588827482</v>
      </c>
      <c r="AX12" s="11">
        <f t="shared" si="2"/>
        <v>1884605888</v>
      </c>
      <c r="AY12" s="11">
        <f t="shared" si="2"/>
        <v>3110103531</v>
      </c>
      <c r="AZ12" s="11">
        <f t="shared" si="2"/>
        <v>3694672544</v>
      </c>
      <c r="BA12" s="11">
        <f t="shared" si="2"/>
        <v>3944277213</v>
      </c>
      <c r="BB12" s="11">
        <f t="shared" si="2"/>
        <v>3675973718</v>
      </c>
      <c r="BC12" s="11">
        <f t="shared" si="2"/>
        <v>3733044458</v>
      </c>
      <c r="BD12" s="11">
        <f t="shared" si="2"/>
        <v>3116360830</v>
      </c>
      <c r="BE12" s="11">
        <f t="shared" si="2"/>
        <v>2064857632</v>
      </c>
      <c r="BF12" s="11">
        <f t="shared" si="2"/>
        <v>0</v>
      </c>
      <c r="BG12" s="11">
        <f t="shared" si="2"/>
        <v>0</v>
      </c>
      <c r="BH12" s="11">
        <f t="shared" si="2"/>
        <v>0</v>
      </c>
      <c r="BI12" s="48">
        <f t="shared" si="2"/>
        <v>25812723296</v>
      </c>
      <c r="BJ12" s="36">
        <f>+BJ13+BJ30+BJ34</f>
        <v>14938848305</v>
      </c>
      <c r="BK12" s="36">
        <f>+BK13+BK30+BK34</f>
        <v>475545761</v>
      </c>
      <c r="BL12" s="36">
        <f>+BL13+BL30+BL34</f>
        <v>1426669916</v>
      </c>
      <c r="BM12" s="36">
        <f>+BM13+BM30+BM34</f>
        <v>0</v>
      </c>
    </row>
    <row r="13" spans="1:65" ht="15" x14ac:dyDescent="0.2">
      <c r="A13" s="47" t="s">
        <v>12</v>
      </c>
      <c r="B13" s="12">
        <v>1</v>
      </c>
      <c r="C13" s="12">
        <v>0</v>
      </c>
      <c r="D13" s="12">
        <v>1</v>
      </c>
      <c r="E13" s="12"/>
      <c r="F13" s="12"/>
      <c r="G13" s="12"/>
      <c r="H13" s="10" t="s">
        <v>15</v>
      </c>
      <c r="I13" s="11">
        <f>SUM(I14:I17)+I18+I27</f>
        <v>19597985426</v>
      </c>
      <c r="J13" s="11">
        <f t="shared" ref="J13:BI13" si="3">SUM(J14:J17)+J18+J27</f>
        <v>619981436</v>
      </c>
      <c r="K13" s="11">
        <f t="shared" si="3"/>
        <v>1317832974</v>
      </c>
      <c r="L13" s="11">
        <f t="shared" si="3"/>
        <v>1174624571</v>
      </c>
      <c r="M13" s="11">
        <f t="shared" si="3"/>
        <v>1181003195</v>
      </c>
      <c r="N13" s="11">
        <f t="shared" si="3"/>
        <v>1235856246</v>
      </c>
      <c r="O13" s="11">
        <f t="shared" si="3"/>
        <v>1842167550</v>
      </c>
      <c r="P13" s="11">
        <f t="shared" si="3"/>
        <v>1160480438</v>
      </c>
      <c r="Q13" s="11">
        <f t="shared" si="3"/>
        <v>1172792269</v>
      </c>
      <c r="R13" s="11">
        <f t="shared" si="3"/>
        <v>1149042244</v>
      </c>
      <c r="S13" s="11">
        <f t="shared" si="3"/>
        <v>0</v>
      </c>
      <c r="T13" s="11">
        <f t="shared" si="3"/>
        <v>0</v>
      </c>
      <c r="U13" s="11">
        <f t="shared" si="3"/>
        <v>0</v>
      </c>
      <c r="V13" s="11">
        <f t="shared" si="3"/>
        <v>10853780923</v>
      </c>
      <c r="W13" s="11">
        <f t="shared" si="3"/>
        <v>619981436</v>
      </c>
      <c r="X13" s="11">
        <f t="shared" si="3"/>
        <v>1222773164</v>
      </c>
      <c r="Y13" s="11">
        <f t="shared" si="3"/>
        <v>1176115689</v>
      </c>
      <c r="Z13" s="11">
        <f t="shared" si="3"/>
        <v>1181003195</v>
      </c>
      <c r="AA13" s="11">
        <f t="shared" si="3"/>
        <v>1235856246</v>
      </c>
      <c r="AB13" s="11">
        <f t="shared" si="3"/>
        <v>1836850860</v>
      </c>
      <c r="AC13" s="11">
        <f t="shared" si="3"/>
        <v>1160480438</v>
      </c>
      <c r="AD13" s="11">
        <f t="shared" si="3"/>
        <v>1174522816</v>
      </c>
      <c r="AE13" s="11">
        <f t="shared" si="3"/>
        <v>1154358934</v>
      </c>
      <c r="AF13" s="11">
        <f t="shared" si="3"/>
        <v>0</v>
      </c>
      <c r="AG13" s="11">
        <f t="shared" si="3"/>
        <v>0</v>
      </c>
      <c r="AH13" s="11">
        <f t="shared" si="3"/>
        <v>0</v>
      </c>
      <c r="AI13" s="11">
        <f t="shared" si="3"/>
        <v>10761942778</v>
      </c>
      <c r="AJ13" s="11">
        <f t="shared" si="3"/>
        <v>588827482</v>
      </c>
      <c r="AK13" s="11">
        <f t="shared" si="3"/>
        <v>1245504815</v>
      </c>
      <c r="AL13" s="11">
        <f t="shared" si="3"/>
        <v>1177147830</v>
      </c>
      <c r="AM13" s="11">
        <f t="shared" si="3"/>
        <v>1181902932</v>
      </c>
      <c r="AN13" s="11">
        <f t="shared" si="3"/>
        <v>1225338128</v>
      </c>
      <c r="AO13" s="11">
        <f t="shared" si="3"/>
        <v>1846175442</v>
      </c>
      <c r="AP13" s="11">
        <f t="shared" si="3"/>
        <v>1168164399</v>
      </c>
      <c r="AQ13" s="11">
        <f t="shared" si="3"/>
        <v>1168653877</v>
      </c>
      <c r="AR13" s="11">
        <f t="shared" si="3"/>
        <v>1152346362</v>
      </c>
      <c r="AS13" s="11">
        <f t="shared" si="3"/>
        <v>0</v>
      </c>
      <c r="AT13" s="11">
        <f t="shared" si="3"/>
        <v>0</v>
      </c>
      <c r="AU13" s="11">
        <f t="shared" si="3"/>
        <v>0</v>
      </c>
      <c r="AV13" s="11">
        <f t="shared" si="3"/>
        <v>10754061267</v>
      </c>
      <c r="AW13" s="11">
        <f t="shared" si="3"/>
        <v>588827482</v>
      </c>
      <c r="AX13" s="11">
        <f t="shared" si="3"/>
        <v>1233196663</v>
      </c>
      <c r="AY13" s="11">
        <f t="shared" si="3"/>
        <v>1186531966</v>
      </c>
      <c r="AZ13" s="11">
        <f t="shared" si="3"/>
        <v>1184826948</v>
      </c>
      <c r="BA13" s="11">
        <f t="shared" si="3"/>
        <v>1220218016</v>
      </c>
      <c r="BB13" s="11">
        <f t="shared" si="3"/>
        <v>1851295554</v>
      </c>
      <c r="BC13" s="11">
        <f t="shared" si="3"/>
        <v>1168164399</v>
      </c>
      <c r="BD13" s="11">
        <f t="shared" si="3"/>
        <v>1168653877</v>
      </c>
      <c r="BE13" s="11">
        <f t="shared" si="3"/>
        <v>1152346362</v>
      </c>
      <c r="BF13" s="11">
        <f t="shared" si="3"/>
        <v>0</v>
      </c>
      <c r="BG13" s="11">
        <f t="shared" si="3"/>
        <v>0</v>
      </c>
      <c r="BH13" s="11">
        <f t="shared" si="3"/>
        <v>0</v>
      </c>
      <c r="BI13" s="48">
        <f t="shared" si="3"/>
        <v>10754061267</v>
      </c>
      <c r="BJ13" s="36">
        <f>SUM(BJ14:BJ17)+BJ18+BJ27</f>
        <v>8744204503</v>
      </c>
      <c r="BK13" s="36">
        <f>SUM(BK14:BK17)+BK18+BK27</f>
        <v>91838145</v>
      </c>
      <c r="BL13" s="36">
        <f>SUM(BL14:BL17)+BL18+BL27</f>
        <v>7881511</v>
      </c>
      <c r="BM13" s="36">
        <f>SUM(BM14:BM17)+BM18+BM27</f>
        <v>0</v>
      </c>
    </row>
    <row r="14" spans="1:65" x14ac:dyDescent="0.2">
      <c r="A14" s="47" t="s">
        <v>12</v>
      </c>
      <c r="B14" s="12">
        <v>1</v>
      </c>
      <c r="C14" s="12">
        <v>0</v>
      </c>
      <c r="D14" s="12">
        <v>1</v>
      </c>
      <c r="E14" s="12">
        <v>1</v>
      </c>
      <c r="F14" s="12">
        <v>1</v>
      </c>
      <c r="G14" s="12">
        <v>10</v>
      </c>
      <c r="H14" s="13" t="s">
        <v>26</v>
      </c>
      <c r="I14" s="79">
        <v>12218796319</v>
      </c>
      <c r="J14" s="14">
        <v>508491659</v>
      </c>
      <c r="K14" s="86">
        <v>1042936908</v>
      </c>
      <c r="L14" s="86">
        <v>1025019733</v>
      </c>
      <c r="M14" s="86">
        <v>1006547970</v>
      </c>
      <c r="N14" s="87">
        <v>998758056</v>
      </c>
      <c r="O14" s="86">
        <v>1004794049</v>
      </c>
      <c r="P14" s="86">
        <v>1012224884</v>
      </c>
      <c r="Q14" s="79">
        <v>1010511065</v>
      </c>
      <c r="R14" s="79">
        <v>1006299076</v>
      </c>
      <c r="S14" s="14"/>
      <c r="T14" s="14"/>
      <c r="U14" s="14"/>
      <c r="V14" s="14">
        <f>SUM(J14:U14)</f>
        <v>8615583400</v>
      </c>
      <c r="W14" s="14">
        <v>508491659</v>
      </c>
      <c r="X14" s="86">
        <v>1042936908</v>
      </c>
      <c r="Y14" s="86">
        <v>1025019733</v>
      </c>
      <c r="Z14" s="86">
        <v>1006547970</v>
      </c>
      <c r="AA14" s="87">
        <v>998758056</v>
      </c>
      <c r="AB14" s="86">
        <v>1004794049</v>
      </c>
      <c r="AC14" s="86">
        <v>1012224884</v>
      </c>
      <c r="AD14" s="79">
        <v>1010511065</v>
      </c>
      <c r="AE14" s="79">
        <v>1006299076</v>
      </c>
      <c r="AF14" s="14"/>
      <c r="AG14" s="14"/>
      <c r="AH14" s="14"/>
      <c r="AI14" s="14">
        <f>SUM(W14:AH14)</f>
        <v>8615583400</v>
      </c>
      <c r="AJ14" s="14">
        <v>508491659</v>
      </c>
      <c r="AK14" s="86">
        <v>1042936908</v>
      </c>
      <c r="AL14" s="86">
        <v>1025019733</v>
      </c>
      <c r="AM14" s="86">
        <v>1006547970</v>
      </c>
      <c r="AN14" s="87">
        <v>998758056</v>
      </c>
      <c r="AO14" s="86">
        <v>1004794049</v>
      </c>
      <c r="AP14" s="86">
        <v>1012224884</v>
      </c>
      <c r="AQ14" s="79">
        <v>1010511065</v>
      </c>
      <c r="AR14" s="79">
        <v>1006299076</v>
      </c>
      <c r="AS14" s="14"/>
      <c r="AT14" s="14"/>
      <c r="AU14" s="14"/>
      <c r="AV14" s="14">
        <f>SUM(AJ14:AU14)</f>
        <v>8615583400</v>
      </c>
      <c r="AW14" s="14">
        <v>508491659</v>
      </c>
      <c r="AX14" s="86">
        <v>1042936908</v>
      </c>
      <c r="AY14" s="86">
        <v>1025019733</v>
      </c>
      <c r="AZ14" s="86">
        <v>1006547970</v>
      </c>
      <c r="BA14" s="87">
        <v>998758056</v>
      </c>
      <c r="BB14" s="86">
        <v>1004794049</v>
      </c>
      <c r="BC14" s="86">
        <v>1012224884</v>
      </c>
      <c r="BD14" s="79">
        <v>1010511065</v>
      </c>
      <c r="BE14" s="79">
        <v>1006299076</v>
      </c>
      <c r="BF14" s="14"/>
      <c r="BG14" s="14"/>
      <c r="BH14" s="14"/>
      <c r="BI14" s="49">
        <f>SUM(AW14:BH14)</f>
        <v>8615583400</v>
      </c>
      <c r="BJ14" s="37">
        <f>+I14-V14</f>
        <v>3603212919</v>
      </c>
      <c r="BK14" s="37">
        <f>+V14-AI14</f>
        <v>0</v>
      </c>
      <c r="BL14" s="37">
        <f>+AI14-AV14</f>
        <v>0</v>
      </c>
      <c r="BM14" s="37">
        <f>+AV14-BI14</f>
        <v>0</v>
      </c>
    </row>
    <row r="15" spans="1:65" x14ac:dyDescent="0.2">
      <c r="A15" s="47" t="s">
        <v>12</v>
      </c>
      <c r="B15" s="12">
        <v>1</v>
      </c>
      <c r="C15" s="12">
        <v>0</v>
      </c>
      <c r="D15" s="12">
        <v>1</v>
      </c>
      <c r="E15" s="12">
        <v>1</v>
      </c>
      <c r="F15" s="12">
        <v>2</v>
      </c>
      <c r="G15" s="12">
        <v>10</v>
      </c>
      <c r="H15" s="13" t="s">
        <v>27</v>
      </c>
      <c r="I15" s="79">
        <v>1118632706</v>
      </c>
      <c r="J15" s="14">
        <v>0</v>
      </c>
      <c r="K15" s="86">
        <v>0</v>
      </c>
      <c r="L15" s="86">
        <v>0</v>
      </c>
      <c r="M15" s="86">
        <v>0</v>
      </c>
      <c r="N15" s="87">
        <v>0</v>
      </c>
      <c r="O15" s="86">
        <v>0</v>
      </c>
      <c r="P15" s="86">
        <v>0</v>
      </c>
      <c r="Q15" s="79">
        <v>0</v>
      </c>
      <c r="R15" s="79">
        <v>0</v>
      </c>
      <c r="S15" s="14"/>
      <c r="T15" s="14"/>
      <c r="U15" s="14"/>
      <c r="V15" s="14">
        <f>SUM(J15:U15)</f>
        <v>0</v>
      </c>
      <c r="W15" s="14">
        <v>0</v>
      </c>
      <c r="X15" s="86">
        <v>0</v>
      </c>
      <c r="Y15" s="86">
        <v>0</v>
      </c>
      <c r="Z15" s="86">
        <v>0</v>
      </c>
      <c r="AA15" s="87">
        <v>0</v>
      </c>
      <c r="AB15" s="86">
        <v>0</v>
      </c>
      <c r="AC15" s="86">
        <v>0</v>
      </c>
      <c r="AD15" s="79">
        <v>0</v>
      </c>
      <c r="AE15" s="79">
        <v>0</v>
      </c>
      <c r="AF15" s="14"/>
      <c r="AG15" s="14"/>
      <c r="AH15" s="14"/>
      <c r="AI15" s="14">
        <f>SUM(W15:AH15)</f>
        <v>0</v>
      </c>
      <c r="AJ15" s="14">
        <v>0</v>
      </c>
      <c r="AK15" s="86">
        <v>0</v>
      </c>
      <c r="AL15" s="86">
        <v>0</v>
      </c>
      <c r="AM15" s="86">
        <v>0</v>
      </c>
      <c r="AN15" s="87">
        <v>0</v>
      </c>
      <c r="AO15" s="86">
        <v>0</v>
      </c>
      <c r="AP15" s="86">
        <v>0</v>
      </c>
      <c r="AQ15" s="79">
        <v>0</v>
      </c>
      <c r="AR15" s="79">
        <v>0</v>
      </c>
      <c r="AS15" s="14"/>
      <c r="AT15" s="14"/>
      <c r="AU15" s="14"/>
      <c r="AV15" s="14">
        <f>SUM(AJ15:AU15)</f>
        <v>0</v>
      </c>
      <c r="AW15" s="14">
        <v>0</v>
      </c>
      <c r="AX15" s="86">
        <v>0</v>
      </c>
      <c r="AY15" s="86">
        <v>0</v>
      </c>
      <c r="AZ15" s="86">
        <v>0</v>
      </c>
      <c r="BA15" s="87">
        <v>0</v>
      </c>
      <c r="BB15" s="86">
        <v>0</v>
      </c>
      <c r="BC15" s="86">
        <v>0</v>
      </c>
      <c r="BD15" s="79">
        <v>0</v>
      </c>
      <c r="BE15" s="79">
        <v>0</v>
      </c>
      <c r="BF15" s="14"/>
      <c r="BG15" s="14"/>
      <c r="BH15" s="14"/>
      <c r="BI15" s="49">
        <f>SUM(AW15:BH15)</f>
        <v>0</v>
      </c>
      <c r="BJ15" s="37">
        <f>+I15-V15</f>
        <v>1118632706</v>
      </c>
      <c r="BK15" s="37">
        <f>+V15-AI15</f>
        <v>0</v>
      </c>
      <c r="BL15" s="37">
        <f>+AI15-AV15</f>
        <v>0</v>
      </c>
      <c r="BM15" s="37">
        <f>+AV15-BI15</f>
        <v>0</v>
      </c>
    </row>
    <row r="16" spans="1:65" x14ac:dyDescent="0.2">
      <c r="A16" s="47" t="s">
        <v>12</v>
      </c>
      <c r="B16" s="12">
        <v>1</v>
      </c>
      <c r="C16" s="12">
        <v>0</v>
      </c>
      <c r="D16" s="12">
        <v>1</v>
      </c>
      <c r="E16" s="12">
        <v>4</v>
      </c>
      <c r="F16" s="12">
        <v>1</v>
      </c>
      <c r="G16" s="12">
        <v>10</v>
      </c>
      <c r="H16" s="13" t="s">
        <v>28</v>
      </c>
      <c r="I16" s="79">
        <v>206378132</v>
      </c>
      <c r="J16" s="14">
        <v>2372539</v>
      </c>
      <c r="K16" s="86">
        <v>4954336</v>
      </c>
      <c r="L16" s="86">
        <v>4884583</v>
      </c>
      <c r="M16" s="86">
        <v>4884583</v>
      </c>
      <c r="N16" s="87">
        <v>4884583</v>
      </c>
      <c r="O16" s="86">
        <v>4884583</v>
      </c>
      <c r="P16" s="86">
        <v>4884583</v>
      </c>
      <c r="Q16" s="79">
        <v>4884583</v>
      </c>
      <c r="R16" s="79">
        <v>4884583</v>
      </c>
      <c r="S16" s="14"/>
      <c r="T16" s="14"/>
      <c r="U16" s="14"/>
      <c r="V16" s="14">
        <f>SUM(J16:U16)</f>
        <v>41518956</v>
      </c>
      <c r="W16" s="14">
        <v>2372539</v>
      </c>
      <c r="X16" s="86">
        <v>4954336</v>
      </c>
      <c r="Y16" s="86">
        <v>4884583</v>
      </c>
      <c r="Z16" s="86">
        <v>4884583</v>
      </c>
      <c r="AA16" s="87">
        <v>4884583</v>
      </c>
      <c r="AB16" s="86">
        <v>4884583</v>
      </c>
      <c r="AC16" s="86">
        <v>4884583</v>
      </c>
      <c r="AD16" s="79">
        <v>4884583</v>
      </c>
      <c r="AE16" s="79">
        <v>4884583</v>
      </c>
      <c r="AF16" s="14"/>
      <c r="AG16" s="14"/>
      <c r="AH16" s="14"/>
      <c r="AI16" s="14">
        <f>SUM(W16:AH16)</f>
        <v>41518956</v>
      </c>
      <c r="AJ16" s="14">
        <v>2372539</v>
      </c>
      <c r="AK16" s="86">
        <v>4954336</v>
      </c>
      <c r="AL16" s="86">
        <v>4884583</v>
      </c>
      <c r="AM16" s="86">
        <v>4884583</v>
      </c>
      <c r="AN16" s="87">
        <v>4884583</v>
      </c>
      <c r="AO16" s="86">
        <v>4884583</v>
      </c>
      <c r="AP16" s="86">
        <v>4884583</v>
      </c>
      <c r="AQ16" s="79">
        <v>4884583</v>
      </c>
      <c r="AR16" s="79">
        <v>4884583</v>
      </c>
      <c r="AS16" s="14"/>
      <c r="AT16" s="14"/>
      <c r="AU16" s="14"/>
      <c r="AV16" s="14">
        <f>SUM(AJ16:AU16)</f>
        <v>41518956</v>
      </c>
      <c r="AW16" s="14">
        <v>2372539</v>
      </c>
      <c r="AX16" s="86">
        <v>4954336</v>
      </c>
      <c r="AY16" s="86">
        <v>4884583</v>
      </c>
      <c r="AZ16" s="86">
        <v>4884583</v>
      </c>
      <c r="BA16" s="87">
        <v>4884583</v>
      </c>
      <c r="BB16" s="86">
        <v>4884583</v>
      </c>
      <c r="BC16" s="86">
        <v>4884583</v>
      </c>
      <c r="BD16" s="79">
        <v>4884583</v>
      </c>
      <c r="BE16" s="79">
        <v>4884583</v>
      </c>
      <c r="BF16" s="14"/>
      <c r="BG16" s="14"/>
      <c r="BH16" s="14"/>
      <c r="BI16" s="49">
        <f>SUM(AW16:BH16)</f>
        <v>41518956</v>
      </c>
      <c r="BJ16" s="37">
        <f>+I16-V16</f>
        <v>164859176</v>
      </c>
      <c r="BK16" s="37">
        <f>+V16-AI16</f>
        <v>0</v>
      </c>
      <c r="BL16" s="37">
        <f>+AI16-AV16</f>
        <v>0</v>
      </c>
      <c r="BM16" s="37">
        <f>+AV16-BI16</f>
        <v>0</v>
      </c>
    </row>
    <row r="17" spans="1:66" x14ac:dyDescent="0.2">
      <c r="A17" s="47" t="s">
        <v>12</v>
      </c>
      <c r="B17" s="12">
        <v>1</v>
      </c>
      <c r="C17" s="12">
        <v>0</v>
      </c>
      <c r="D17" s="12">
        <v>1</v>
      </c>
      <c r="E17" s="12">
        <v>4</v>
      </c>
      <c r="F17" s="12">
        <v>2</v>
      </c>
      <c r="G17" s="12">
        <v>10</v>
      </c>
      <c r="H17" s="13" t="s">
        <v>75</v>
      </c>
      <c r="I17" s="79">
        <v>1691212407</v>
      </c>
      <c r="J17" s="14">
        <v>47770860</v>
      </c>
      <c r="K17" s="86">
        <v>99878965</v>
      </c>
      <c r="L17" s="86">
        <v>102044371</v>
      </c>
      <c r="M17" s="86">
        <v>100430624</v>
      </c>
      <c r="N17" s="87">
        <v>101017550</v>
      </c>
      <c r="O17" s="86">
        <v>100037994</v>
      </c>
      <c r="P17" s="86">
        <v>101279473</v>
      </c>
      <c r="Q17" s="79">
        <v>102247457</v>
      </c>
      <c r="R17" s="79">
        <v>101821151</v>
      </c>
      <c r="S17" s="14"/>
      <c r="T17" s="14"/>
      <c r="U17" s="14"/>
      <c r="V17" s="14">
        <f>SUM(J17:U17)</f>
        <v>856528445</v>
      </c>
      <c r="W17" s="14">
        <v>47770860</v>
      </c>
      <c r="X17" s="86">
        <v>99878965</v>
      </c>
      <c r="Y17" s="86">
        <v>102044371</v>
      </c>
      <c r="Z17" s="86">
        <v>100430624</v>
      </c>
      <c r="AA17" s="87">
        <v>101017550</v>
      </c>
      <c r="AB17" s="86">
        <v>100037994</v>
      </c>
      <c r="AC17" s="86">
        <v>101279473</v>
      </c>
      <c r="AD17" s="79">
        <v>102247457</v>
      </c>
      <c r="AE17" s="79">
        <v>101821151</v>
      </c>
      <c r="AF17" s="14"/>
      <c r="AG17" s="14"/>
      <c r="AH17" s="14"/>
      <c r="AI17" s="14">
        <f>SUM(W17:AH17)</f>
        <v>856528445</v>
      </c>
      <c r="AJ17" s="14">
        <v>47770860</v>
      </c>
      <c r="AK17" s="86">
        <v>99878965</v>
      </c>
      <c r="AL17" s="86">
        <v>102044371</v>
      </c>
      <c r="AM17" s="86">
        <v>100430624</v>
      </c>
      <c r="AN17" s="87">
        <v>101017550</v>
      </c>
      <c r="AO17" s="86">
        <v>100037994</v>
      </c>
      <c r="AP17" s="86">
        <v>101279473</v>
      </c>
      <c r="AQ17" s="79">
        <v>102247457</v>
      </c>
      <c r="AR17" s="79">
        <v>101821151</v>
      </c>
      <c r="AS17" s="14"/>
      <c r="AT17" s="14"/>
      <c r="AU17" s="14"/>
      <c r="AV17" s="14">
        <f>SUM(AJ17:AU17)</f>
        <v>856528445</v>
      </c>
      <c r="AW17" s="14">
        <v>47770860</v>
      </c>
      <c r="AX17" s="86">
        <v>99878965</v>
      </c>
      <c r="AY17" s="86">
        <v>102044371</v>
      </c>
      <c r="AZ17" s="86">
        <v>100430624</v>
      </c>
      <c r="BA17" s="87">
        <v>101017550</v>
      </c>
      <c r="BB17" s="86">
        <v>100037994</v>
      </c>
      <c r="BC17" s="86">
        <v>101279473</v>
      </c>
      <c r="BD17" s="79">
        <v>102247457</v>
      </c>
      <c r="BE17" s="79">
        <v>101821151</v>
      </c>
      <c r="BF17" s="14"/>
      <c r="BG17" s="14"/>
      <c r="BH17" s="14"/>
      <c r="BI17" s="49">
        <f>SUM(AW17:BH17)</f>
        <v>856528445</v>
      </c>
      <c r="BJ17" s="37">
        <f>+I17-V17</f>
        <v>834683962</v>
      </c>
      <c r="BK17" s="37">
        <f>+V17-AI17</f>
        <v>0</v>
      </c>
      <c r="BL17" s="37">
        <f>+AI17-AV17</f>
        <v>0</v>
      </c>
      <c r="BM17" s="37">
        <f>+AV17-BI17</f>
        <v>0</v>
      </c>
    </row>
    <row r="18" spans="1:66" ht="15" x14ac:dyDescent="0.2">
      <c r="A18" s="47" t="s">
        <v>12</v>
      </c>
      <c r="B18" s="12">
        <v>1</v>
      </c>
      <c r="C18" s="12">
        <v>0</v>
      </c>
      <c r="D18" s="12">
        <v>1</v>
      </c>
      <c r="E18" s="12">
        <v>5</v>
      </c>
      <c r="F18" s="12"/>
      <c r="G18" s="12"/>
      <c r="H18" s="15" t="s">
        <v>16</v>
      </c>
      <c r="I18" s="11">
        <f>+I19</f>
        <v>4019141031</v>
      </c>
      <c r="J18" s="11">
        <f t="shared" ref="J18:BI18" si="4">+J19</f>
        <v>47425212</v>
      </c>
      <c r="K18" s="11">
        <f t="shared" si="4"/>
        <v>66927790</v>
      </c>
      <c r="L18" s="11">
        <f t="shared" si="4"/>
        <v>33515859</v>
      </c>
      <c r="M18" s="11">
        <f t="shared" si="4"/>
        <v>58278973</v>
      </c>
      <c r="N18" s="11">
        <f t="shared" si="4"/>
        <v>118005995</v>
      </c>
      <c r="O18" s="11">
        <f t="shared" si="4"/>
        <v>720408271</v>
      </c>
      <c r="P18" s="11">
        <f t="shared" si="4"/>
        <v>25136049</v>
      </c>
      <c r="Q18" s="11">
        <f t="shared" si="4"/>
        <v>35832603</v>
      </c>
      <c r="R18" s="11">
        <f t="shared" si="4"/>
        <v>28271782</v>
      </c>
      <c r="S18" s="11">
        <f t="shared" si="4"/>
        <v>0</v>
      </c>
      <c r="T18" s="11">
        <f t="shared" si="4"/>
        <v>0</v>
      </c>
      <c r="U18" s="11">
        <f t="shared" si="4"/>
        <v>0</v>
      </c>
      <c r="V18" s="11">
        <f t="shared" si="4"/>
        <v>1133802534</v>
      </c>
      <c r="W18" s="11">
        <f t="shared" si="4"/>
        <v>47425212</v>
      </c>
      <c r="X18" s="11">
        <f t="shared" si="4"/>
        <v>66927790</v>
      </c>
      <c r="Y18" s="11">
        <f t="shared" si="4"/>
        <v>33515859</v>
      </c>
      <c r="Z18" s="11">
        <f t="shared" si="4"/>
        <v>58278973</v>
      </c>
      <c r="AA18" s="11">
        <f t="shared" si="4"/>
        <v>118005995</v>
      </c>
      <c r="AB18" s="11">
        <f t="shared" si="4"/>
        <v>717806166</v>
      </c>
      <c r="AC18" s="11">
        <f t="shared" si="4"/>
        <v>25136049</v>
      </c>
      <c r="AD18" s="11">
        <f t="shared" si="4"/>
        <v>35832603</v>
      </c>
      <c r="AE18" s="11">
        <f t="shared" si="4"/>
        <v>30873887</v>
      </c>
      <c r="AF18" s="11">
        <f t="shared" si="4"/>
        <v>0</v>
      </c>
      <c r="AG18" s="11">
        <f t="shared" si="4"/>
        <v>0</v>
      </c>
      <c r="AH18" s="11">
        <f t="shared" si="4"/>
        <v>0</v>
      </c>
      <c r="AI18" s="11">
        <f t="shared" si="4"/>
        <v>1133802534</v>
      </c>
      <c r="AJ18" s="11">
        <f t="shared" si="4"/>
        <v>29715492</v>
      </c>
      <c r="AK18" s="11">
        <f t="shared" si="4"/>
        <v>78783713</v>
      </c>
      <c r="AL18" s="11">
        <f t="shared" si="4"/>
        <v>34186415</v>
      </c>
      <c r="AM18" s="11">
        <f t="shared" si="4"/>
        <v>59055138</v>
      </c>
      <c r="AN18" s="11">
        <f t="shared" si="4"/>
        <v>111393730</v>
      </c>
      <c r="AO18" s="11">
        <f t="shared" si="4"/>
        <v>723626340</v>
      </c>
      <c r="AP18" s="11">
        <f t="shared" si="4"/>
        <v>30335216</v>
      </c>
      <c r="AQ18" s="11">
        <f t="shared" si="4"/>
        <v>33072145</v>
      </c>
      <c r="AR18" s="11">
        <f t="shared" si="4"/>
        <v>27874962</v>
      </c>
      <c r="AS18" s="11">
        <f t="shared" si="4"/>
        <v>0</v>
      </c>
      <c r="AT18" s="11">
        <f t="shared" si="4"/>
        <v>0</v>
      </c>
      <c r="AU18" s="11">
        <f t="shared" si="4"/>
        <v>0</v>
      </c>
      <c r="AV18" s="11">
        <f t="shared" si="4"/>
        <v>1128043151</v>
      </c>
      <c r="AW18" s="11">
        <f t="shared" si="4"/>
        <v>29715492</v>
      </c>
      <c r="AX18" s="11">
        <f t="shared" si="4"/>
        <v>74593432</v>
      </c>
      <c r="AY18" s="11">
        <f t="shared" si="4"/>
        <v>35994814</v>
      </c>
      <c r="AZ18" s="11">
        <f t="shared" si="4"/>
        <v>61437020</v>
      </c>
      <c r="BA18" s="11">
        <f t="shared" si="4"/>
        <v>108449906</v>
      </c>
      <c r="BB18" s="11">
        <f t="shared" si="4"/>
        <v>726570164</v>
      </c>
      <c r="BC18" s="11">
        <f t="shared" si="4"/>
        <v>30335216</v>
      </c>
      <c r="BD18" s="11">
        <f t="shared" si="4"/>
        <v>33072145</v>
      </c>
      <c r="BE18" s="11">
        <f t="shared" si="4"/>
        <v>27874962</v>
      </c>
      <c r="BF18" s="11">
        <f t="shared" si="4"/>
        <v>0</v>
      </c>
      <c r="BG18" s="11">
        <f t="shared" si="4"/>
        <v>0</v>
      </c>
      <c r="BH18" s="11">
        <f t="shared" si="4"/>
        <v>0</v>
      </c>
      <c r="BI18" s="48">
        <f t="shared" si="4"/>
        <v>1128043151</v>
      </c>
      <c r="BJ18" s="36">
        <f>+BJ19</f>
        <v>2885338497</v>
      </c>
      <c r="BK18" s="36">
        <f>+BK19</f>
        <v>0</v>
      </c>
      <c r="BL18" s="36">
        <f>+BL19</f>
        <v>5759383</v>
      </c>
      <c r="BM18" s="36">
        <f>+BM19</f>
        <v>0</v>
      </c>
    </row>
    <row r="19" spans="1:66" ht="15" x14ac:dyDescent="0.2">
      <c r="A19" s="47" t="s">
        <v>12</v>
      </c>
      <c r="B19" s="12">
        <v>1</v>
      </c>
      <c r="C19" s="12">
        <v>0</v>
      </c>
      <c r="D19" s="12">
        <v>1</v>
      </c>
      <c r="E19" s="12">
        <v>5</v>
      </c>
      <c r="F19" s="12">
        <v>0</v>
      </c>
      <c r="G19" s="12"/>
      <c r="H19" s="15" t="s">
        <v>17</v>
      </c>
      <c r="I19" s="11">
        <f>SUM(I20:I26)</f>
        <v>4019141031</v>
      </c>
      <c r="J19" s="11">
        <f t="shared" ref="J19:BI19" si="5">SUM(J20:J26)</f>
        <v>47425212</v>
      </c>
      <c r="K19" s="11">
        <f t="shared" si="5"/>
        <v>66927790</v>
      </c>
      <c r="L19" s="11">
        <f t="shared" si="5"/>
        <v>33515859</v>
      </c>
      <c r="M19" s="11">
        <f t="shared" si="5"/>
        <v>58278973</v>
      </c>
      <c r="N19" s="11">
        <f t="shared" si="5"/>
        <v>118005995</v>
      </c>
      <c r="O19" s="11">
        <f t="shared" si="5"/>
        <v>720408271</v>
      </c>
      <c r="P19" s="11">
        <f t="shared" si="5"/>
        <v>25136049</v>
      </c>
      <c r="Q19" s="11">
        <f t="shared" si="5"/>
        <v>35832603</v>
      </c>
      <c r="R19" s="11">
        <f t="shared" si="5"/>
        <v>28271782</v>
      </c>
      <c r="S19" s="11">
        <f t="shared" si="5"/>
        <v>0</v>
      </c>
      <c r="T19" s="11">
        <f t="shared" si="5"/>
        <v>0</v>
      </c>
      <c r="U19" s="11">
        <f t="shared" si="5"/>
        <v>0</v>
      </c>
      <c r="V19" s="11">
        <f t="shared" si="5"/>
        <v>1133802534</v>
      </c>
      <c r="W19" s="11">
        <f t="shared" si="5"/>
        <v>47425212</v>
      </c>
      <c r="X19" s="11">
        <f t="shared" si="5"/>
        <v>66927790</v>
      </c>
      <c r="Y19" s="11">
        <f t="shared" si="5"/>
        <v>33515859</v>
      </c>
      <c r="Z19" s="11">
        <f t="shared" si="5"/>
        <v>58278973</v>
      </c>
      <c r="AA19" s="11">
        <f t="shared" si="5"/>
        <v>118005995</v>
      </c>
      <c r="AB19" s="11">
        <f t="shared" si="5"/>
        <v>717806166</v>
      </c>
      <c r="AC19" s="11">
        <f t="shared" si="5"/>
        <v>25136049</v>
      </c>
      <c r="AD19" s="11">
        <f t="shared" si="5"/>
        <v>35832603</v>
      </c>
      <c r="AE19" s="11">
        <f t="shared" si="5"/>
        <v>30873887</v>
      </c>
      <c r="AF19" s="11">
        <f t="shared" si="5"/>
        <v>0</v>
      </c>
      <c r="AG19" s="11">
        <f t="shared" si="5"/>
        <v>0</v>
      </c>
      <c r="AH19" s="11">
        <f t="shared" si="5"/>
        <v>0</v>
      </c>
      <c r="AI19" s="11">
        <f t="shared" si="5"/>
        <v>1133802534</v>
      </c>
      <c r="AJ19" s="11">
        <f t="shared" si="5"/>
        <v>29715492</v>
      </c>
      <c r="AK19" s="11">
        <f t="shared" si="5"/>
        <v>78783713</v>
      </c>
      <c r="AL19" s="11">
        <f t="shared" si="5"/>
        <v>34186415</v>
      </c>
      <c r="AM19" s="11">
        <f t="shared" si="5"/>
        <v>59055138</v>
      </c>
      <c r="AN19" s="11">
        <f t="shared" si="5"/>
        <v>111393730</v>
      </c>
      <c r="AO19" s="11">
        <f t="shared" si="5"/>
        <v>723626340</v>
      </c>
      <c r="AP19" s="11">
        <f t="shared" si="5"/>
        <v>30335216</v>
      </c>
      <c r="AQ19" s="11">
        <f t="shared" si="5"/>
        <v>33072145</v>
      </c>
      <c r="AR19" s="11">
        <f t="shared" si="5"/>
        <v>27874962</v>
      </c>
      <c r="AS19" s="11">
        <f t="shared" si="5"/>
        <v>0</v>
      </c>
      <c r="AT19" s="11">
        <f t="shared" si="5"/>
        <v>0</v>
      </c>
      <c r="AU19" s="11">
        <f t="shared" si="5"/>
        <v>0</v>
      </c>
      <c r="AV19" s="11">
        <f t="shared" si="5"/>
        <v>1128043151</v>
      </c>
      <c r="AW19" s="11">
        <f t="shared" si="5"/>
        <v>29715492</v>
      </c>
      <c r="AX19" s="11">
        <f t="shared" si="5"/>
        <v>74593432</v>
      </c>
      <c r="AY19" s="11">
        <f t="shared" si="5"/>
        <v>35994814</v>
      </c>
      <c r="AZ19" s="11">
        <f t="shared" si="5"/>
        <v>61437020</v>
      </c>
      <c r="BA19" s="11">
        <f t="shared" si="5"/>
        <v>108449906</v>
      </c>
      <c r="BB19" s="11">
        <f t="shared" si="5"/>
        <v>726570164</v>
      </c>
      <c r="BC19" s="11">
        <f t="shared" si="5"/>
        <v>30335216</v>
      </c>
      <c r="BD19" s="11">
        <f t="shared" si="5"/>
        <v>33072145</v>
      </c>
      <c r="BE19" s="11">
        <f t="shared" si="5"/>
        <v>27874962</v>
      </c>
      <c r="BF19" s="11">
        <f t="shared" si="5"/>
        <v>0</v>
      </c>
      <c r="BG19" s="11">
        <f t="shared" si="5"/>
        <v>0</v>
      </c>
      <c r="BH19" s="11">
        <f t="shared" si="5"/>
        <v>0</v>
      </c>
      <c r="BI19" s="48">
        <f t="shared" si="5"/>
        <v>1128043151</v>
      </c>
      <c r="BJ19" s="36">
        <f>SUM(BJ20:BJ26)</f>
        <v>2885338497</v>
      </c>
      <c r="BK19" s="36">
        <f>SUM(BK20:BK26)</f>
        <v>0</v>
      </c>
      <c r="BL19" s="36">
        <f>SUM(BL20:BL26)</f>
        <v>5759383</v>
      </c>
      <c r="BM19" s="36">
        <f>SUM(BM20:BM26)</f>
        <v>0</v>
      </c>
    </row>
    <row r="20" spans="1:66" x14ac:dyDescent="0.2">
      <c r="A20" s="47" t="s">
        <v>12</v>
      </c>
      <c r="B20" s="12">
        <v>1</v>
      </c>
      <c r="C20" s="12">
        <v>0</v>
      </c>
      <c r="D20" s="12">
        <v>1</v>
      </c>
      <c r="E20" s="12">
        <v>5</v>
      </c>
      <c r="F20" s="12">
        <v>2</v>
      </c>
      <c r="G20" s="12">
        <v>10</v>
      </c>
      <c r="H20" s="13" t="s">
        <v>29</v>
      </c>
      <c r="I20" s="79">
        <v>508332697</v>
      </c>
      <c r="J20" s="14">
        <v>24899478</v>
      </c>
      <c r="K20" s="86">
        <v>52438331</v>
      </c>
      <c r="L20" s="86">
        <v>19818756</v>
      </c>
      <c r="M20" s="86">
        <v>45550902</v>
      </c>
      <c r="N20" s="87">
        <v>97253288</v>
      </c>
      <c r="O20" s="86">
        <v>30583144</v>
      </c>
      <c r="P20" s="79">
        <v>13945741</v>
      </c>
      <c r="Q20" s="79">
        <v>18582827</v>
      </c>
      <c r="R20" s="79">
        <v>13728904</v>
      </c>
      <c r="S20" s="14"/>
      <c r="T20" s="14"/>
      <c r="U20" s="14"/>
      <c r="V20" s="14">
        <f t="shared" ref="V20:V26" si="6">SUM(J20:U20)</f>
        <v>316801371</v>
      </c>
      <c r="W20" s="14">
        <v>24899478</v>
      </c>
      <c r="X20" s="86">
        <v>52438331</v>
      </c>
      <c r="Y20" s="86">
        <v>19818756</v>
      </c>
      <c r="Z20" s="86">
        <v>45550902</v>
      </c>
      <c r="AA20" s="87">
        <v>97253288</v>
      </c>
      <c r="AB20" s="86">
        <v>30583144</v>
      </c>
      <c r="AC20" s="79">
        <v>13945741</v>
      </c>
      <c r="AD20" s="79">
        <v>18582827</v>
      </c>
      <c r="AE20" s="79">
        <v>13728904</v>
      </c>
      <c r="AF20" s="14"/>
      <c r="AG20" s="14"/>
      <c r="AH20" s="14"/>
      <c r="AI20" s="14">
        <f t="shared" ref="AI20:AI26" si="7">SUM(W20:AH20)</f>
        <v>316801371</v>
      </c>
      <c r="AJ20" s="14">
        <v>24899478</v>
      </c>
      <c r="AK20" s="86">
        <v>52438331</v>
      </c>
      <c r="AL20" s="86">
        <v>19818756</v>
      </c>
      <c r="AM20" s="86">
        <v>45550902</v>
      </c>
      <c r="AN20" s="87">
        <v>97253288</v>
      </c>
      <c r="AO20" s="86">
        <v>30583144</v>
      </c>
      <c r="AP20" s="79">
        <v>13945741</v>
      </c>
      <c r="AQ20" s="79">
        <v>18070697</v>
      </c>
      <c r="AR20" s="79">
        <v>13225912</v>
      </c>
      <c r="AS20" s="14"/>
      <c r="AT20" s="14"/>
      <c r="AU20" s="14"/>
      <c r="AV20" s="14">
        <f t="shared" ref="AV20:AV26" si="8">SUM(AJ20:AU20)</f>
        <v>315786249</v>
      </c>
      <c r="AW20" s="14">
        <v>24899478</v>
      </c>
      <c r="AX20" s="86">
        <v>52438331</v>
      </c>
      <c r="AY20" s="86">
        <v>19818756</v>
      </c>
      <c r="AZ20" s="86">
        <v>45550902</v>
      </c>
      <c r="BA20" s="87">
        <v>97253288</v>
      </c>
      <c r="BB20" s="86">
        <v>30583144</v>
      </c>
      <c r="BC20" s="79">
        <v>13945741</v>
      </c>
      <c r="BD20" s="79">
        <v>18070697</v>
      </c>
      <c r="BE20" s="79">
        <v>13225912</v>
      </c>
      <c r="BF20" s="14"/>
      <c r="BG20" s="14"/>
      <c r="BH20" s="14"/>
      <c r="BI20" s="49">
        <f t="shared" ref="BI20:BI26" si="9">SUM(AW20:BH20)</f>
        <v>315786249</v>
      </c>
      <c r="BJ20" s="37">
        <f t="shared" ref="BJ20:BJ26" si="10">+I20-V20</f>
        <v>191531326</v>
      </c>
      <c r="BK20" s="37">
        <f t="shared" ref="BK20:BK26" si="11">+V20-AI20</f>
        <v>0</v>
      </c>
      <c r="BL20" s="37">
        <f t="shared" ref="BL20:BL26" si="12">+AI20-AV20</f>
        <v>1015122</v>
      </c>
      <c r="BM20" s="37">
        <f t="shared" ref="BM20:BM26" si="13">+AV20-BI20</f>
        <v>0</v>
      </c>
      <c r="BN20" s="20">
        <f>+AR20-BE20</f>
        <v>0</v>
      </c>
    </row>
    <row r="21" spans="1:66" x14ac:dyDescent="0.2">
      <c r="A21" s="47" t="s">
        <v>12</v>
      </c>
      <c r="B21" s="12">
        <v>1</v>
      </c>
      <c r="C21" s="12">
        <v>0</v>
      </c>
      <c r="D21" s="12">
        <v>1</v>
      </c>
      <c r="E21" s="12">
        <v>5</v>
      </c>
      <c r="F21" s="12">
        <v>5</v>
      </c>
      <c r="G21" s="12">
        <v>10</v>
      </c>
      <c r="H21" s="13" t="s">
        <v>30</v>
      </c>
      <c r="I21" s="79">
        <v>93380118</v>
      </c>
      <c r="J21" s="14">
        <v>1108017</v>
      </c>
      <c r="K21" s="86">
        <v>244303</v>
      </c>
      <c r="L21" s="86">
        <v>48351</v>
      </c>
      <c r="M21" s="86">
        <v>171916</v>
      </c>
      <c r="N21" s="87">
        <v>341241</v>
      </c>
      <c r="O21" s="86">
        <v>109216</v>
      </c>
      <c r="P21" s="79">
        <v>0</v>
      </c>
      <c r="Q21" s="79">
        <v>361496</v>
      </c>
      <c r="R21" s="79">
        <v>226286</v>
      </c>
      <c r="S21" s="14"/>
      <c r="T21" s="14"/>
      <c r="U21" s="14"/>
      <c r="V21" s="14">
        <f t="shared" si="6"/>
        <v>2610826</v>
      </c>
      <c r="W21" s="14">
        <v>1108017</v>
      </c>
      <c r="X21" s="86">
        <v>244303</v>
      </c>
      <c r="Y21" s="86">
        <v>48351</v>
      </c>
      <c r="Z21" s="86">
        <v>171916</v>
      </c>
      <c r="AA21" s="87">
        <v>341241</v>
      </c>
      <c r="AB21" s="86">
        <v>17971</v>
      </c>
      <c r="AC21" s="79">
        <v>0</v>
      </c>
      <c r="AD21" s="79">
        <v>361496</v>
      </c>
      <c r="AE21" s="79">
        <v>317531</v>
      </c>
      <c r="AF21" s="14"/>
      <c r="AG21" s="14"/>
      <c r="AH21" s="14"/>
      <c r="AI21" s="14">
        <f t="shared" si="7"/>
        <v>2610826</v>
      </c>
      <c r="AJ21" s="14">
        <v>0</v>
      </c>
      <c r="AK21" s="86">
        <v>1114995</v>
      </c>
      <c r="AL21" s="86">
        <v>237325</v>
      </c>
      <c r="AM21" s="86">
        <v>48351</v>
      </c>
      <c r="AN21" s="87">
        <v>244831</v>
      </c>
      <c r="AO21" s="86">
        <v>256447</v>
      </c>
      <c r="AP21" s="79">
        <v>29850</v>
      </c>
      <c r="AQ21" s="79">
        <v>263585</v>
      </c>
      <c r="AR21" s="79">
        <v>222086</v>
      </c>
      <c r="AS21" s="14"/>
      <c r="AT21" s="14"/>
      <c r="AU21" s="14"/>
      <c r="AV21" s="14">
        <f t="shared" si="8"/>
        <v>2417470</v>
      </c>
      <c r="AW21" s="14">
        <v>0</v>
      </c>
      <c r="AX21" s="86">
        <v>854177</v>
      </c>
      <c r="AY21" s="86">
        <v>446017</v>
      </c>
      <c r="AZ21" s="86">
        <v>100477</v>
      </c>
      <c r="BA21" s="87">
        <v>86805</v>
      </c>
      <c r="BB21" s="86">
        <v>414473</v>
      </c>
      <c r="BC21" s="79">
        <v>29850</v>
      </c>
      <c r="BD21" s="79">
        <v>263585</v>
      </c>
      <c r="BE21" s="79">
        <v>222086</v>
      </c>
      <c r="BF21" s="14"/>
      <c r="BG21" s="14"/>
      <c r="BH21" s="14"/>
      <c r="BI21" s="49">
        <f t="shared" si="9"/>
        <v>2417470</v>
      </c>
      <c r="BJ21" s="37">
        <f t="shared" si="10"/>
        <v>90769292</v>
      </c>
      <c r="BK21" s="37">
        <f t="shared" si="11"/>
        <v>0</v>
      </c>
      <c r="BL21" s="37">
        <f t="shared" si="12"/>
        <v>193356</v>
      </c>
      <c r="BM21" s="37">
        <f t="shared" si="13"/>
        <v>0</v>
      </c>
      <c r="BN21" s="20">
        <f>+AR21-BE21</f>
        <v>0</v>
      </c>
    </row>
    <row r="22" spans="1:66" x14ac:dyDescent="0.2">
      <c r="A22" s="47" t="s">
        <v>12</v>
      </c>
      <c r="B22" s="12">
        <v>1</v>
      </c>
      <c r="C22" s="12">
        <v>0</v>
      </c>
      <c r="D22" s="12">
        <v>1</v>
      </c>
      <c r="E22" s="12">
        <v>5</v>
      </c>
      <c r="F22" s="12">
        <v>12</v>
      </c>
      <c r="G22" s="12">
        <v>10</v>
      </c>
      <c r="H22" s="13" t="s">
        <v>31</v>
      </c>
      <c r="I22" s="79">
        <v>61062129</v>
      </c>
      <c r="J22" s="14">
        <v>1946223</v>
      </c>
      <c r="K22" s="86">
        <v>3629960</v>
      </c>
      <c r="L22" s="86">
        <v>3615462</v>
      </c>
      <c r="M22" s="86">
        <v>3537795</v>
      </c>
      <c r="N22" s="87">
        <v>3605951</v>
      </c>
      <c r="O22" s="86">
        <v>3666183</v>
      </c>
      <c r="P22" s="79">
        <v>3655087</v>
      </c>
      <c r="Q22" s="79">
        <v>3559985</v>
      </c>
      <c r="R22" s="79">
        <v>3506095</v>
      </c>
      <c r="S22" s="14"/>
      <c r="T22" s="14"/>
      <c r="U22" s="14"/>
      <c r="V22" s="14">
        <f t="shared" si="6"/>
        <v>30722741</v>
      </c>
      <c r="W22" s="14">
        <v>1946223</v>
      </c>
      <c r="X22" s="86">
        <v>3629960</v>
      </c>
      <c r="Y22" s="86">
        <v>3615462</v>
      </c>
      <c r="Z22" s="86">
        <v>3537795</v>
      </c>
      <c r="AA22" s="87">
        <v>3605951</v>
      </c>
      <c r="AB22" s="86">
        <v>3666183</v>
      </c>
      <c r="AC22" s="79">
        <v>3655087</v>
      </c>
      <c r="AD22" s="79">
        <v>3559985</v>
      </c>
      <c r="AE22" s="79">
        <v>3506095</v>
      </c>
      <c r="AF22" s="14"/>
      <c r="AG22" s="14"/>
      <c r="AH22" s="14"/>
      <c r="AI22" s="14">
        <f t="shared" si="7"/>
        <v>30722741</v>
      </c>
      <c r="AJ22" s="14">
        <v>1946223</v>
      </c>
      <c r="AK22" s="86">
        <v>3629960</v>
      </c>
      <c r="AL22" s="86">
        <v>3615462</v>
      </c>
      <c r="AM22" s="86">
        <v>3537795</v>
      </c>
      <c r="AN22" s="87">
        <v>3605951</v>
      </c>
      <c r="AO22" s="86">
        <v>3666183</v>
      </c>
      <c r="AP22" s="79">
        <v>3655087</v>
      </c>
      <c r="AQ22" s="79">
        <v>3559985</v>
      </c>
      <c r="AR22" s="79">
        <v>3506095</v>
      </c>
      <c r="AS22" s="14"/>
      <c r="AT22" s="14"/>
      <c r="AU22" s="14"/>
      <c r="AV22" s="14">
        <f t="shared" si="8"/>
        <v>30722741</v>
      </c>
      <c r="AW22" s="14">
        <v>1946223</v>
      </c>
      <c r="AX22" s="86">
        <v>3629960</v>
      </c>
      <c r="AY22" s="86">
        <v>3615462</v>
      </c>
      <c r="AZ22" s="86">
        <v>3537795</v>
      </c>
      <c r="BA22" s="87">
        <v>3605951</v>
      </c>
      <c r="BB22" s="86">
        <v>3666183</v>
      </c>
      <c r="BC22" s="79">
        <v>3655087</v>
      </c>
      <c r="BD22" s="79">
        <v>3559985</v>
      </c>
      <c r="BE22" s="79">
        <v>3506095</v>
      </c>
      <c r="BF22" s="14"/>
      <c r="BG22" s="14"/>
      <c r="BH22" s="14"/>
      <c r="BI22" s="49">
        <f t="shared" si="9"/>
        <v>30722741</v>
      </c>
      <c r="BJ22" s="37">
        <f t="shared" si="10"/>
        <v>30339388</v>
      </c>
      <c r="BK22" s="37">
        <f t="shared" si="11"/>
        <v>0</v>
      </c>
      <c r="BL22" s="37">
        <f t="shared" si="12"/>
        <v>0</v>
      </c>
      <c r="BM22" s="37">
        <f t="shared" si="13"/>
        <v>0</v>
      </c>
    </row>
    <row r="23" spans="1:66" x14ac:dyDescent="0.2">
      <c r="A23" s="47" t="s">
        <v>12</v>
      </c>
      <c r="B23" s="12">
        <v>1</v>
      </c>
      <c r="C23" s="12">
        <v>0</v>
      </c>
      <c r="D23" s="12">
        <v>1</v>
      </c>
      <c r="E23" s="12">
        <v>5</v>
      </c>
      <c r="F23" s="12">
        <v>13</v>
      </c>
      <c r="G23" s="12">
        <v>10</v>
      </c>
      <c r="H23" s="13" t="s">
        <v>32</v>
      </c>
      <c r="I23" s="79">
        <v>83144880</v>
      </c>
      <c r="J23" s="14">
        <v>2817600</v>
      </c>
      <c r="K23" s="86">
        <v>4833600</v>
      </c>
      <c r="L23" s="86">
        <v>4898400</v>
      </c>
      <c r="M23" s="86">
        <v>4783200</v>
      </c>
      <c r="N23" s="87">
        <v>4888800</v>
      </c>
      <c r="O23" s="86">
        <v>5004000</v>
      </c>
      <c r="P23" s="79">
        <v>4958400</v>
      </c>
      <c r="Q23" s="79">
        <v>4867200</v>
      </c>
      <c r="R23" s="79">
        <v>4761600</v>
      </c>
      <c r="S23" s="14"/>
      <c r="T23" s="14"/>
      <c r="U23" s="14"/>
      <c r="V23" s="14">
        <f t="shared" si="6"/>
        <v>41812800</v>
      </c>
      <c r="W23" s="14">
        <v>2817600</v>
      </c>
      <c r="X23" s="86">
        <v>4833600</v>
      </c>
      <c r="Y23" s="86">
        <v>4898400</v>
      </c>
      <c r="Z23" s="86">
        <v>4783200</v>
      </c>
      <c r="AA23" s="87">
        <v>4888800</v>
      </c>
      <c r="AB23" s="86">
        <v>5004000</v>
      </c>
      <c r="AC23" s="79">
        <v>4958400</v>
      </c>
      <c r="AD23" s="79">
        <v>4867200</v>
      </c>
      <c r="AE23" s="79">
        <v>4761600</v>
      </c>
      <c r="AF23" s="14"/>
      <c r="AG23" s="14"/>
      <c r="AH23" s="14"/>
      <c r="AI23" s="14">
        <f t="shared" si="7"/>
        <v>41812800</v>
      </c>
      <c r="AJ23" s="14">
        <v>2817600</v>
      </c>
      <c r="AK23" s="86">
        <v>4833600</v>
      </c>
      <c r="AL23" s="86">
        <v>4898400</v>
      </c>
      <c r="AM23" s="86">
        <v>4783200</v>
      </c>
      <c r="AN23" s="87">
        <v>4888800</v>
      </c>
      <c r="AO23" s="86">
        <v>5004000</v>
      </c>
      <c r="AP23" s="79">
        <v>4958400</v>
      </c>
      <c r="AQ23" s="79">
        <v>4867200</v>
      </c>
      <c r="AR23" s="79">
        <v>4761600</v>
      </c>
      <c r="AS23" s="14"/>
      <c r="AT23" s="14"/>
      <c r="AU23" s="14"/>
      <c r="AV23" s="14">
        <f t="shared" si="8"/>
        <v>41812800</v>
      </c>
      <c r="AW23" s="14">
        <v>2817600</v>
      </c>
      <c r="AX23" s="86">
        <v>4833600</v>
      </c>
      <c r="AY23" s="86">
        <v>4898400</v>
      </c>
      <c r="AZ23" s="86">
        <v>4783200</v>
      </c>
      <c r="BA23" s="87">
        <v>4888800</v>
      </c>
      <c r="BB23" s="86">
        <v>5004000</v>
      </c>
      <c r="BC23" s="79">
        <v>4958400</v>
      </c>
      <c r="BD23" s="79">
        <v>4867200</v>
      </c>
      <c r="BE23" s="79">
        <v>4761600</v>
      </c>
      <c r="BF23" s="14"/>
      <c r="BG23" s="14"/>
      <c r="BH23" s="14"/>
      <c r="BI23" s="49">
        <f t="shared" si="9"/>
        <v>41812800</v>
      </c>
      <c r="BJ23" s="37">
        <f t="shared" si="10"/>
        <v>41332080</v>
      </c>
      <c r="BK23" s="37">
        <f t="shared" si="11"/>
        <v>0</v>
      </c>
      <c r="BL23" s="37">
        <f t="shared" si="12"/>
        <v>0</v>
      </c>
      <c r="BM23" s="37">
        <f t="shared" si="13"/>
        <v>0</v>
      </c>
    </row>
    <row r="24" spans="1:66" x14ac:dyDescent="0.2">
      <c r="A24" s="47" t="s">
        <v>12</v>
      </c>
      <c r="B24" s="12">
        <v>1</v>
      </c>
      <c r="C24" s="12">
        <v>0</v>
      </c>
      <c r="D24" s="12">
        <v>1</v>
      </c>
      <c r="E24" s="12">
        <v>5</v>
      </c>
      <c r="F24" s="12">
        <v>14</v>
      </c>
      <c r="G24" s="12">
        <v>10</v>
      </c>
      <c r="H24" s="13" t="s">
        <v>33</v>
      </c>
      <c r="I24" s="79">
        <v>822127322</v>
      </c>
      <c r="J24" s="14">
        <v>7974153</v>
      </c>
      <c r="K24" s="86">
        <v>2743774</v>
      </c>
      <c r="L24" s="86">
        <v>3537997</v>
      </c>
      <c r="M24" s="86">
        <v>1709871</v>
      </c>
      <c r="N24" s="87">
        <v>5210426</v>
      </c>
      <c r="O24" s="86">
        <v>678273302</v>
      </c>
      <c r="P24" s="79">
        <v>2576821</v>
      </c>
      <c r="Q24" s="79">
        <v>225064</v>
      </c>
      <c r="R24" s="79">
        <v>441785</v>
      </c>
      <c r="S24" s="14"/>
      <c r="T24" s="14"/>
      <c r="U24" s="14"/>
      <c r="V24" s="14">
        <f t="shared" si="6"/>
        <v>702693193</v>
      </c>
      <c r="W24" s="14">
        <v>7974153</v>
      </c>
      <c r="X24" s="86">
        <v>2743774</v>
      </c>
      <c r="Y24" s="86">
        <v>3537997</v>
      </c>
      <c r="Z24" s="86">
        <v>1709871</v>
      </c>
      <c r="AA24" s="87">
        <v>5210426</v>
      </c>
      <c r="AB24" s="86">
        <v>677351379</v>
      </c>
      <c r="AC24" s="79">
        <v>2576821</v>
      </c>
      <c r="AD24" s="79">
        <v>225064</v>
      </c>
      <c r="AE24" s="79">
        <v>1363708</v>
      </c>
      <c r="AF24" s="14"/>
      <c r="AG24" s="14"/>
      <c r="AH24" s="14"/>
      <c r="AI24" s="14">
        <f t="shared" si="7"/>
        <v>702693193</v>
      </c>
      <c r="AJ24" s="14">
        <v>0</v>
      </c>
      <c r="AK24" s="86">
        <v>8052515</v>
      </c>
      <c r="AL24" s="86">
        <v>2665412</v>
      </c>
      <c r="AM24" s="86">
        <v>3537997</v>
      </c>
      <c r="AN24" s="87">
        <v>1997757</v>
      </c>
      <c r="AO24" s="86">
        <v>679654489</v>
      </c>
      <c r="AP24" s="79">
        <v>5196251</v>
      </c>
      <c r="AQ24" s="79">
        <v>139381</v>
      </c>
      <c r="AR24" s="79">
        <v>1136963</v>
      </c>
      <c r="AS24" s="14"/>
      <c r="AT24" s="14"/>
      <c r="AU24" s="14"/>
      <c r="AV24" s="14">
        <f t="shared" si="8"/>
        <v>702380765</v>
      </c>
      <c r="AW24" s="14">
        <v>0</v>
      </c>
      <c r="AX24" s="86">
        <v>6153907</v>
      </c>
      <c r="AY24" s="86">
        <v>3179276</v>
      </c>
      <c r="AZ24" s="86">
        <v>4922741</v>
      </c>
      <c r="BA24" s="87">
        <v>1169522</v>
      </c>
      <c r="BB24" s="86">
        <v>680482724</v>
      </c>
      <c r="BC24" s="79">
        <v>5196251</v>
      </c>
      <c r="BD24" s="79">
        <v>139381</v>
      </c>
      <c r="BE24" s="79">
        <v>1136963</v>
      </c>
      <c r="BF24" s="14"/>
      <c r="BG24" s="14"/>
      <c r="BH24" s="14"/>
      <c r="BI24" s="49">
        <f t="shared" si="9"/>
        <v>702380765</v>
      </c>
      <c r="BJ24" s="37">
        <f t="shared" si="10"/>
        <v>119434129</v>
      </c>
      <c r="BK24" s="37">
        <f t="shared" si="11"/>
        <v>0</v>
      </c>
      <c r="BL24" s="37">
        <f t="shared" si="12"/>
        <v>312428</v>
      </c>
      <c r="BM24" s="37">
        <f t="shared" si="13"/>
        <v>0</v>
      </c>
      <c r="BN24" s="20">
        <f t="shared" ref="BN24:BN26" si="14">+AR24-BE24</f>
        <v>0</v>
      </c>
    </row>
    <row r="25" spans="1:66" x14ac:dyDescent="0.2">
      <c r="A25" s="47" t="s">
        <v>12</v>
      </c>
      <c r="B25" s="12">
        <v>1</v>
      </c>
      <c r="C25" s="12">
        <v>0</v>
      </c>
      <c r="D25" s="12">
        <v>1</v>
      </c>
      <c r="E25" s="12">
        <v>5</v>
      </c>
      <c r="F25" s="12">
        <v>15</v>
      </c>
      <c r="G25" s="12">
        <v>10</v>
      </c>
      <c r="H25" s="13" t="s">
        <v>34</v>
      </c>
      <c r="I25" s="79">
        <v>854479058</v>
      </c>
      <c r="J25" s="14">
        <v>8648427</v>
      </c>
      <c r="K25" s="86">
        <v>2085282</v>
      </c>
      <c r="L25" s="86">
        <v>362633</v>
      </c>
      <c r="M25" s="86">
        <v>1421052</v>
      </c>
      <c r="N25" s="87">
        <v>2823283</v>
      </c>
      <c r="O25" s="86">
        <v>898572</v>
      </c>
      <c r="P25" s="79">
        <v>0</v>
      </c>
      <c r="Q25" s="79">
        <v>2885916</v>
      </c>
      <c r="R25" s="79">
        <v>1867350</v>
      </c>
      <c r="S25" s="14"/>
      <c r="T25" s="14"/>
      <c r="U25" s="14"/>
      <c r="V25" s="14">
        <f t="shared" si="6"/>
        <v>20992515</v>
      </c>
      <c r="W25" s="14">
        <v>8648427</v>
      </c>
      <c r="X25" s="86">
        <v>2085282</v>
      </c>
      <c r="Y25" s="86">
        <v>362633</v>
      </c>
      <c r="Z25" s="86">
        <v>1421052</v>
      </c>
      <c r="AA25" s="87">
        <v>2823283</v>
      </c>
      <c r="AB25" s="86">
        <v>149628</v>
      </c>
      <c r="AC25" s="79">
        <v>0</v>
      </c>
      <c r="AD25" s="79">
        <v>2885916</v>
      </c>
      <c r="AE25" s="79">
        <v>2616294</v>
      </c>
      <c r="AF25" s="14"/>
      <c r="AG25" s="14"/>
      <c r="AH25" s="14"/>
      <c r="AI25" s="14">
        <f t="shared" si="7"/>
        <v>20992515</v>
      </c>
      <c r="AJ25" s="14">
        <v>20877</v>
      </c>
      <c r="AK25" s="86">
        <v>8687107</v>
      </c>
      <c r="AL25" s="86">
        <v>2025725</v>
      </c>
      <c r="AM25" s="86">
        <v>362633</v>
      </c>
      <c r="AN25" s="87">
        <v>2025929</v>
      </c>
      <c r="AO25" s="86">
        <v>2119737</v>
      </c>
      <c r="AP25" s="79">
        <v>248297</v>
      </c>
      <c r="AQ25" s="79">
        <v>2080630</v>
      </c>
      <c r="AR25" s="79">
        <v>1823161</v>
      </c>
      <c r="AS25" s="14"/>
      <c r="AT25" s="14"/>
      <c r="AU25" s="14"/>
      <c r="AV25" s="14">
        <f t="shared" si="8"/>
        <v>19394096</v>
      </c>
      <c r="AW25" s="14">
        <v>20877</v>
      </c>
      <c r="AX25" s="86">
        <v>6656252</v>
      </c>
      <c r="AY25" s="86">
        <v>3629081</v>
      </c>
      <c r="AZ25" s="86">
        <v>790132</v>
      </c>
      <c r="BA25" s="87">
        <v>717524</v>
      </c>
      <c r="BB25" s="86">
        <v>3428142</v>
      </c>
      <c r="BC25" s="79">
        <v>248297</v>
      </c>
      <c r="BD25" s="79">
        <v>2080630</v>
      </c>
      <c r="BE25" s="79">
        <v>1823161</v>
      </c>
      <c r="BF25" s="14"/>
      <c r="BG25" s="14"/>
      <c r="BH25" s="14"/>
      <c r="BI25" s="49">
        <f t="shared" si="9"/>
        <v>19394096</v>
      </c>
      <c r="BJ25" s="37">
        <f t="shared" si="10"/>
        <v>833486543</v>
      </c>
      <c r="BK25" s="37">
        <f t="shared" si="11"/>
        <v>0</v>
      </c>
      <c r="BL25" s="37">
        <f t="shared" si="12"/>
        <v>1598419</v>
      </c>
      <c r="BM25" s="37">
        <f t="shared" si="13"/>
        <v>0</v>
      </c>
      <c r="BN25" s="20">
        <f t="shared" si="14"/>
        <v>0</v>
      </c>
    </row>
    <row r="26" spans="1:66" x14ac:dyDescent="0.2">
      <c r="A26" s="47" t="s">
        <v>12</v>
      </c>
      <c r="B26" s="12">
        <v>1</v>
      </c>
      <c r="C26" s="12">
        <v>0</v>
      </c>
      <c r="D26" s="12">
        <v>1</v>
      </c>
      <c r="E26" s="12">
        <v>5</v>
      </c>
      <c r="F26" s="12">
        <v>16</v>
      </c>
      <c r="G26" s="12">
        <v>10</v>
      </c>
      <c r="H26" s="13" t="s">
        <v>35</v>
      </c>
      <c r="I26" s="79">
        <v>1596614827</v>
      </c>
      <c r="J26" s="14">
        <v>31314</v>
      </c>
      <c r="K26" s="86">
        <v>952540</v>
      </c>
      <c r="L26" s="86">
        <v>1234260</v>
      </c>
      <c r="M26" s="86">
        <v>1104237</v>
      </c>
      <c r="N26" s="87">
        <v>3883006</v>
      </c>
      <c r="O26" s="86">
        <v>1873854</v>
      </c>
      <c r="P26" s="79">
        <v>0</v>
      </c>
      <c r="Q26" s="79">
        <v>5350115</v>
      </c>
      <c r="R26" s="79">
        <v>3739762</v>
      </c>
      <c r="S26" s="14"/>
      <c r="T26" s="14"/>
      <c r="U26" s="14"/>
      <c r="V26" s="14">
        <f t="shared" si="6"/>
        <v>18169088</v>
      </c>
      <c r="W26" s="14">
        <v>31314</v>
      </c>
      <c r="X26" s="86">
        <v>952540</v>
      </c>
      <c r="Y26" s="86">
        <v>1234260</v>
      </c>
      <c r="Z26" s="86">
        <v>1104237</v>
      </c>
      <c r="AA26" s="87">
        <v>3883006</v>
      </c>
      <c r="AB26" s="86">
        <v>1033861</v>
      </c>
      <c r="AC26" s="79">
        <v>0</v>
      </c>
      <c r="AD26" s="79">
        <v>5350115</v>
      </c>
      <c r="AE26" s="79">
        <v>4579755</v>
      </c>
      <c r="AF26" s="14"/>
      <c r="AG26" s="14"/>
      <c r="AH26" s="14"/>
      <c r="AI26" s="14">
        <f t="shared" si="7"/>
        <v>18169088</v>
      </c>
      <c r="AJ26" s="14">
        <v>31314</v>
      </c>
      <c r="AK26" s="86">
        <v>27205</v>
      </c>
      <c r="AL26" s="86">
        <v>925335</v>
      </c>
      <c r="AM26" s="86">
        <v>1234260</v>
      </c>
      <c r="AN26" s="87">
        <v>1377174</v>
      </c>
      <c r="AO26" s="86">
        <v>2342340</v>
      </c>
      <c r="AP26" s="79">
        <v>2301590</v>
      </c>
      <c r="AQ26" s="79">
        <v>4090667</v>
      </c>
      <c r="AR26" s="79">
        <v>3199145</v>
      </c>
      <c r="AS26" s="14"/>
      <c r="AT26" s="14"/>
      <c r="AU26" s="14"/>
      <c r="AV26" s="14">
        <f t="shared" si="8"/>
        <v>15529030</v>
      </c>
      <c r="AW26" s="14">
        <v>31314</v>
      </c>
      <c r="AX26" s="86">
        <v>27205</v>
      </c>
      <c r="AY26" s="86">
        <v>407822</v>
      </c>
      <c r="AZ26" s="86">
        <v>1751773</v>
      </c>
      <c r="BA26" s="87">
        <v>728016</v>
      </c>
      <c r="BB26" s="86">
        <v>2991498</v>
      </c>
      <c r="BC26" s="79">
        <v>2301590</v>
      </c>
      <c r="BD26" s="79">
        <v>4090667</v>
      </c>
      <c r="BE26" s="79">
        <v>3199145</v>
      </c>
      <c r="BF26" s="14"/>
      <c r="BG26" s="14"/>
      <c r="BH26" s="14"/>
      <c r="BI26" s="49">
        <f t="shared" si="9"/>
        <v>15529030</v>
      </c>
      <c r="BJ26" s="37">
        <f t="shared" si="10"/>
        <v>1578445739</v>
      </c>
      <c r="BK26" s="37">
        <f t="shared" si="11"/>
        <v>0</v>
      </c>
      <c r="BL26" s="37">
        <f t="shared" si="12"/>
        <v>2640058</v>
      </c>
      <c r="BM26" s="37">
        <f t="shared" si="13"/>
        <v>0</v>
      </c>
      <c r="BN26" s="20">
        <f t="shared" si="14"/>
        <v>0</v>
      </c>
    </row>
    <row r="27" spans="1:66" ht="30" x14ac:dyDescent="0.2">
      <c r="A27" s="47" t="s">
        <v>12</v>
      </c>
      <c r="B27" s="12">
        <v>1</v>
      </c>
      <c r="C27" s="12">
        <v>0</v>
      </c>
      <c r="D27" s="12">
        <v>1</v>
      </c>
      <c r="E27" s="12">
        <v>9</v>
      </c>
      <c r="F27" s="12"/>
      <c r="G27" s="12"/>
      <c r="H27" s="15" t="s">
        <v>128</v>
      </c>
      <c r="I27" s="11">
        <f>SUM(I28:I29)</f>
        <v>343824831</v>
      </c>
      <c r="J27" s="11">
        <f t="shared" ref="J27:BI27" si="15">SUM(J28:J29)</f>
        <v>13921166</v>
      </c>
      <c r="K27" s="11">
        <f t="shared" si="15"/>
        <v>103134975</v>
      </c>
      <c r="L27" s="11">
        <f t="shared" si="15"/>
        <v>9160025</v>
      </c>
      <c r="M27" s="11">
        <f t="shared" si="15"/>
        <v>10861045</v>
      </c>
      <c r="N27" s="11">
        <f t="shared" si="15"/>
        <v>13190062</v>
      </c>
      <c r="O27" s="11">
        <f t="shared" si="15"/>
        <v>12042653</v>
      </c>
      <c r="P27" s="11">
        <f t="shared" si="15"/>
        <v>16955449</v>
      </c>
      <c r="Q27" s="11">
        <f t="shared" si="15"/>
        <v>19316561</v>
      </c>
      <c r="R27" s="11">
        <f t="shared" si="15"/>
        <v>7765652</v>
      </c>
      <c r="S27" s="11">
        <f t="shared" si="15"/>
        <v>0</v>
      </c>
      <c r="T27" s="11">
        <f t="shared" si="15"/>
        <v>0</v>
      </c>
      <c r="U27" s="11">
        <f t="shared" si="15"/>
        <v>0</v>
      </c>
      <c r="V27" s="11">
        <f t="shared" si="15"/>
        <v>206347588</v>
      </c>
      <c r="W27" s="11">
        <f t="shared" si="15"/>
        <v>13921166</v>
      </c>
      <c r="X27" s="11">
        <f t="shared" si="15"/>
        <v>8075165</v>
      </c>
      <c r="Y27" s="11">
        <f t="shared" si="15"/>
        <v>10651143</v>
      </c>
      <c r="Z27" s="11">
        <f t="shared" si="15"/>
        <v>10861045</v>
      </c>
      <c r="AA27" s="11">
        <f t="shared" si="15"/>
        <v>13190062</v>
      </c>
      <c r="AB27" s="11">
        <f t="shared" si="15"/>
        <v>9328068</v>
      </c>
      <c r="AC27" s="11">
        <f t="shared" si="15"/>
        <v>16955449</v>
      </c>
      <c r="AD27" s="11">
        <f t="shared" si="15"/>
        <v>21047108</v>
      </c>
      <c r="AE27" s="11">
        <f t="shared" si="15"/>
        <v>10480237</v>
      </c>
      <c r="AF27" s="11">
        <f t="shared" si="15"/>
        <v>0</v>
      </c>
      <c r="AG27" s="11">
        <f t="shared" si="15"/>
        <v>0</v>
      </c>
      <c r="AH27" s="11">
        <f t="shared" si="15"/>
        <v>0</v>
      </c>
      <c r="AI27" s="11">
        <f t="shared" si="15"/>
        <v>114509443</v>
      </c>
      <c r="AJ27" s="11">
        <f t="shared" si="15"/>
        <v>476932</v>
      </c>
      <c r="AK27" s="11">
        <f t="shared" si="15"/>
        <v>18950893</v>
      </c>
      <c r="AL27" s="11">
        <f t="shared" si="15"/>
        <v>11012728</v>
      </c>
      <c r="AM27" s="11">
        <f t="shared" si="15"/>
        <v>10984617</v>
      </c>
      <c r="AN27" s="11">
        <f t="shared" si="15"/>
        <v>9284209</v>
      </c>
      <c r="AO27" s="11">
        <f t="shared" si="15"/>
        <v>12832476</v>
      </c>
      <c r="AP27" s="11">
        <f t="shared" si="15"/>
        <v>19440243</v>
      </c>
      <c r="AQ27" s="11">
        <f t="shared" si="15"/>
        <v>17938627</v>
      </c>
      <c r="AR27" s="11">
        <f t="shared" si="15"/>
        <v>11466590</v>
      </c>
      <c r="AS27" s="11">
        <f t="shared" si="15"/>
        <v>0</v>
      </c>
      <c r="AT27" s="11">
        <f t="shared" si="15"/>
        <v>0</v>
      </c>
      <c r="AU27" s="11">
        <f t="shared" si="15"/>
        <v>0</v>
      </c>
      <c r="AV27" s="11">
        <f t="shared" si="15"/>
        <v>112387315</v>
      </c>
      <c r="AW27" s="11">
        <f t="shared" si="15"/>
        <v>476932</v>
      </c>
      <c r="AX27" s="11">
        <f t="shared" si="15"/>
        <v>10833022</v>
      </c>
      <c r="AY27" s="11">
        <f t="shared" si="15"/>
        <v>18588465</v>
      </c>
      <c r="AZ27" s="11">
        <f t="shared" si="15"/>
        <v>11526751</v>
      </c>
      <c r="BA27" s="11">
        <f t="shared" si="15"/>
        <v>7107921</v>
      </c>
      <c r="BB27" s="11">
        <f t="shared" si="15"/>
        <v>15008764</v>
      </c>
      <c r="BC27" s="11">
        <f t="shared" si="15"/>
        <v>19440243</v>
      </c>
      <c r="BD27" s="11">
        <f t="shared" si="15"/>
        <v>17938627</v>
      </c>
      <c r="BE27" s="11">
        <f t="shared" si="15"/>
        <v>11466590</v>
      </c>
      <c r="BF27" s="11">
        <f t="shared" si="15"/>
        <v>0</v>
      </c>
      <c r="BG27" s="11">
        <f t="shared" si="15"/>
        <v>0</v>
      </c>
      <c r="BH27" s="11">
        <f t="shared" si="15"/>
        <v>0</v>
      </c>
      <c r="BI27" s="48">
        <f t="shared" si="15"/>
        <v>112387315</v>
      </c>
      <c r="BJ27" s="36">
        <f>SUM(BJ28:BJ29)</f>
        <v>137477243</v>
      </c>
      <c r="BK27" s="36">
        <f>SUM(BK28:BK29)</f>
        <v>91838145</v>
      </c>
      <c r="BL27" s="36">
        <f>SUM(BL28:BL29)</f>
        <v>2122128</v>
      </c>
      <c r="BM27" s="36">
        <f>SUM(BM28:BM29)</f>
        <v>0</v>
      </c>
    </row>
    <row r="28" spans="1:66" x14ac:dyDescent="0.2">
      <c r="A28" s="47" t="s">
        <v>12</v>
      </c>
      <c r="B28" s="12">
        <v>1</v>
      </c>
      <c r="C28" s="12">
        <v>0</v>
      </c>
      <c r="D28" s="12">
        <v>1</v>
      </c>
      <c r="E28" s="12">
        <v>9</v>
      </c>
      <c r="F28" s="12">
        <v>1</v>
      </c>
      <c r="G28" s="12">
        <v>10</v>
      </c>
      <c r="H28" s="13" t="s">
        <v>36</v>
      </c>
      <c r="I28" s="79">
        <v>14274831</v>
      </c>
      <c r="J28" s="88">
        <v>476932</v>
      </c>
      <c r="K28" s="86">
        <v>490954</v>
      </c>
      <c r="L28" s="86">
        <v>490954</v>
      </c>
      <c r="M28" s="86">
        <v>490954</v>
      </c>
      <c r="N28" s="87">
        <v>490954</v>
      </c>
      <c r="O28" s="86">
        <v>490954</v>
      </c>
      <c r="P28" s="79">
        <v>490954</v>
      </c>
      <c r="Q28" s="79">
        <v>490954</v>
      </c>
      <c r="R28" s="79">
        <v>490954</v>
      </c>
      <c r="S28" s="14"/>
      <c r="T28" s="14"/>
      <c r="U28" s="14"/>
      <c r="V28" s="14">
        <f>SUM(J28:U28)</f>
        <v>4404564</v>
      </c>
      <c r="W28" s="88">
        <v>476932</v>
      </c>
      <c r="X28" s="86">
        <v>490954</v>
      </c>
      <c r="Y28" s="86">
        <v>490954</v>
      </c>
      <c r="Z28" s="86">
        <v>490954</v>
      </c>
      <c r="AA28" s="87">
        <v>490954</v>
      </c>
      <c r="AB28" s="86">
        <v>490954</v>
      </c>
      <c r="AC28" s="79">
        <v>490954</v>
      </c>
      <c r="AD28" s="79">
        <v>490954</v>
      </c>
      <c r="AE28" s="79">
        <v>490954</v>
      </c>
      <c r="AF28" s="14"/>
      <c r="AG28" s="14"/>
      <c r="AH28" s="14"/>
      <c r="AI28" s="14">
        <f>SUM(W28:AH28)</f>
        <v>4404564</v>
      </c>
      <c r="AJ28" s="88">
        <v>476932</v>
      </c>
      <c r="AK28" s="86">
        <v>490954</v>
      </c>
      <c r="AL28" s="86">
        <v>490954</v>
      </c>
      <c r="AM28" s="86">
        <v>490954</v>
      </c>
      <c r="AN28" s="87">
        <v>490954</v>
      </c>
      <c r="AO28" s="86">
        <v>490954</v>
      </c>
      <c r="AP28" s="79">
        <v>490954</v>
      </c>
      <c r="AQ28" s="79">
        <v>490954</v>
      </c>
      <c r="AR28" s="79">
        <v>490954</v>
      </c>
      <c r="AS28" s="14"/>
      <c r="AT28" s="14"/>
      <c r="AU28" s="14"/>
      <c r="AV28" s="14">
        <f>SUM(AJ28:AU28)</f>
        <v>4404564</v>
      </c>
      <c r="AW28" s="88">
        <v>476932</v>
      </c>
      <c r="AX28" s="86">
        <v>490954</v>
      </c>
      <c r="AY28" s="86">
        <v>490954</v>
      </c>
      <c r="AZ28" s="86">
        <v>490954</v>
      </c>
      <c r="BA28" s="87">
        <v>490954</v>
      </c>
      <c r="BB28" s="86">
        <v>490954</v>
      </c>
      <c r="BC28" s="79">
        <v>490954</v>
      </c>
      <c r="BD28" s="79">
        <v>490954</v>
      </c>
      <c r="BE28" s="79">
        <v>490954</v>
      </c>
      <c r="BF28" s="14"/>
      <c r="BG28" s="14"/>
      <c r="BH28" s="14"/>
      <c r="BI28" s="49">
        <f>SUM(AW28:BH28)</f>
        <v>4404564</v>
      </c>
      <c r="BJ28" s="37">
        <f>+I28-V28</f>
        <v>9870267</v>
      </c>
      <c r="BK28" s="37">
        <f>+V28-AI28</f>
        <v>0</v>
      </c>
      <c r="BL28" s="37">
        <f>+AI28-AV28</f>
        <v>0</v>
      </c>
      <c r="BM28" s="37">
        <f>+AV28-BI28</f>
        <v>0</v>
      </c>
    </row>
    <row r="29" spans="1:66" x14ac:dyDescent="0.2">
      <c r="A29" s="47" t="s">
        <v>12</v>
      </c>
      <c r="B29" s="12">
        <v>1</v>
      </c>
      <c r="C29" s="12">
        <v>0</v>
      </c>
      <c r="D29" s="12">
        <v>1</v>
      </c>
      <c r="E29" s="12">
        <v>9</v>
      </c>
      <c r="F29" s="12">
        <v>3</v>
      </c>
      <c r="G29" s="12">
        <v>10</v>
      </c>
      <c r="H29" s="13" t="s">
        <v>37</v>
      </c>
      <c r="I29" s="79">
        <v>329550000</v>
      </c>
      <c r="J29" s="88">
        <v>13444234</v>
      </c>
      <c r="K29" s="86">
        <v>102644021</v>
      </c>
      <c r="L29" s="86">
        <v>8669071</v>
      </c>
      <c r="M29" s="86">
        <v>10370091</v>
      </c>
      <c r="N29" s="87">
        <v>12699108</v>
      </c>
      <c r="O29" s="86">
        <v>11551699</v>
      </c>
      <c r="P29" s="79">
        <v>16464495</v>
      </c>
      <c r="Q29" s="79">
        <v>18825607</v>
      </c>
      <c r="R29" s="79">
        <v>7274698</v>
      </c>
      <c r="S29" s="14"/>
      <c r="T29" s="14"/>
      <c r="U29" s="14"/>
      <c r="V29" s="14">
        <f>SUM(J29:U29)</f>
        <v>201943024</v>
      </c>
      <c r="W29" s="88">
        <v>13444234</v>
      </c>
      <c r="X29" s="86">
        <v>7584211</v>
      </c>
      <c r="Y29" s="86">
        <v>10160189</v>
      </c>
      <c r="Z29" s="86">
        <v>10370091</v>
      </c>
      <c r="AA29" s="87">
        <v>12699108</v>
      </c>
      <c r="AB29" s="86">
        <v>8837114</v>
      </c>
      <c r="AC29" s="79">
        <v>16464495</v>
      </c>
      <c r="AD29" s="79">
        <v>20556154</v>
      </c>
      <c r="AE29" s="79">
        <v>9989283</v>
      </c>
      <c r="AF29" s="14"/>
      <c r="AG29" s="14"/>
      <c r="AH29" s="14"/>
      <c r="AI29" s="14">
        <f>SUM(W29:AH29)</f>
        <v>110104879</v>
      </c>
      <c r="AJ29" s="88">
        <v>0</v>
      </c>
      <c r="AK29" s="86">
        <v>18459939</v>
      </c>
      <c r="AL29" s="86">
        <v>10521774</v>
      </c>
      <c r="AM29" s="86">
        <v>10493663</v>
      </c>
      <c r="AN29" s="87">
        <v>8793255</v>
      </c>
      <c r="AO29" s="86">
        <v>12341522</v>
      </c>
      <c r="AP29" s="79">
        <v>18949289</v>
      </c>
      <c r="AQ29" s="79">
        <v>17447673</v>
      </c>
      <c r="AR29" s="79">
        <v>10975636</v>
      </c>
      <c r="AS29" s="14"/>
      <c r="AT29" s="14"/>
      <c r="AU29" s="14"/>
      <c r="AV29" s="14">
        <f>SUM(AJ29:AU29)</f>
        <v>107982751</v>
      </c>
      <c r="AW29" s="88">
        <v>0</v>
      </c>
      <c r="AX29" s="86">
        <v>10342068</v>
      </c>
      <c r="AY29" s="86">
        <v>18097511</v>
      </c>
      <c r="AZ29" s="86">
        <v>11035797</v>
      </c>
      <c r="BA29" s="87">
        <v>6616967</v>
      </c>
      <c r="BB29" s="86">
        <v>14517810</v>
      </c>
      <c r="BC29" s="79">
        <v>18949289</v>
      </c>
      <c r="BD29" s="79">
        <v>17447673</v>
      </c>
      <c r="BE29" s="79">
        <v>10975636</v>
      </c>
      <c r="BF29" s="14"/>
      <c r="BG29" s="14"/>
      <c r="BH29" s="14"/>
      <c r="BI29" s="49">
        <f>SUM(AW29:BH29)</f>
        <v>107982751</v>
      </c>
      <c r="BJ29" s="37">
        <f>+I29-V29</f>
        <v>127606976</v>
      </c>
      <c r="BK29" s="37">
        <f>+V29-AI29</f>
        <v>91838145</v>
      </c>
      <c r="BL29" s="37">
        <f>+AI29-AV29</f>
        <v>2122128</v>
      </c>
      <c r="BM29" s="37">
        <f>+AV29-BI29</f>
        <v>0</v>
      </c>
      <c r="BN29" s="20">
        <f>+AR29-BE29</f>
        <v>0</v>
      </c>
    </row>
    <row r="30" spans="1:66" ht="15" x14ac:dyDescent="0.2">
      <c r="A30" s="47" t="s">
        <v>12</v>
      </c>
      <c r="B30" s="12">
        <v>1</v>
      </c>
      <c r="C30" s="12">
        <v>0</v>
      </c>
      <c r="D30" s="12">
        <v>2</v>
      </c>
      <c r="E30" s="12"/>
      <c r="F30" s="12"/>
      <c r="G30" s="12"/>
      <c r="H30" s="15" t="s">
        <v>18</v>
      </c>
      <c r="I30" s="16">
        <f>+I31</f>
        <v>15232661466</v>
      </c>
      <c r="J30" s="16">
        <f t="shared" ref="J30:BI30" si="16">+J31</f>
        <v>5674593260</v>
      </c>
      <c r="K30" s="16">
        <f t="shared" si="16"/>
        <v>312160854</v>
      </c>
      <c r="L30" s="16">
        <f t="shared" si="16"/>
        <v>1304875746</v>
      </c>
      <c r="M30" s="16">
        <f t="shared" si="16"/>
        <v>1586229157</v>
      </c>
      <c r="N30" s="16">
        <f t="shared" si="16"/>
        <v>912714658</v>
      </c>
      <c r="O30" s="16">
        <f t="shared" si="16"/>
        <v>438318296</v>
      </c>
      <c r="P30" s="16">
        <f t="shared" si="16"/>
        <v>3128187129</v>
      </c>
      <c r="Q30" s="16">
        <f t="shared" si="16"/>
        <v>-359682707</v>
      </c>
      <c r="R30" s="16">
        <f t="shared" si="16"/>
        <v>375211901</v>
      </c>
      <c r="S30" s="16">
        <f t="shared" si="16"/>
        <v>0</v>
      </c>
      <c r="T30" s="16">
        <f t="shared" si="16"/>
        <v>0</v>
      </c>
      <c r="U30" s="16">
        <f t="shared" si="16"/>
        <v>0</v>
      </c>
      <c r="V30" s="16">
        <f t="shared" si="16"/>
        <v>13372608294</v>
      </c>
      <c r="W30" s="16">
        <f t="shared" si="16"/>
        <v>2096035527</v>
      </c>
      <c r="X30" s="16">
        <f t="shared" si="16"/>
        <v>527888477</v>
      </c>
      <c r="Y30" s="16">
        <f t="shared" si="16"/>
        <v>1406460504</v>
      </c>
      <c r="Z30" s="16">
        <f t="shared" si="16"/>
        <v>1605270093</v>
      </c>
      <c r="AA30" s="16">
        <f t="shared" si="16"/>
        <v>1228459555</v>
      </c>
      <c r="AB30" s="16">
        <f t="shared" si="16"/>
        <v>1017010706</v>
      </c>
      <c r="AC30" s="16">
        <f t="shared" si="16"/>
        <v>2127624817</v>
      </c>
      <c r="AD30" s="16">
        <f t="shared" si="16"/>
        <v>1578741979</v>
      </c>
      <c r="AE30" s="16">
        <f t="shared" si="16"/>
        <v>1401409020</v>
      </c>
      <c r="AF30" s="16">
        <f t="shared" si="16"/>
        <v>0</v>
      </c>
      <c r="AG30" s="16">
        <f t="shared" si="16"/>
        <v>0</v>
      </c>
      <c r="AH30" s="16">
        <f t="shared" si="16"/>
        <v>0</v>
      </c>
      <c r="AI30" s="16">
        <f t="shared" si="16"/>
        <v>12988900678</v>
      </c>
      <c r="AJ30" s="16">
        <f t="shared" si="16"/>
        <v>0</v>
      </c>
      <c r="AK30" s="16">
        <f t="shared" si="16"/>
        <v>312160854</v>
      </c>
      <c r="AL30" s="16">
        <f t="shared" si="16"/>
        <v>1537787812</v>
      </c>
      <c r="AM30" s="16">
        <f t="shared" si="16"/>
        <v>2126538349</v>
      </c>
      <c r="AN30" s="16">
        <f t="shared" si="16"/>
        <v>2340143033</v>
      </c>
      <c r="AO30" s="16">
        <f t="shared" si="16"/>
        <v>1426332678</v>
      </c>
      <c r="AP30" s="16">
        <f t="shared" si="16"/>
        <v>1812950021</v>
      </c>
      <c r="AQ30" s="16">
        <f t="shared" si="16"/>
        <v>1474433414</v>
      </c>
      <c r="AR30" s="16">
        <f t="shared" si="16"/>
        <v>539766112</v>
      </c>
      <c r="AS30" s="16">
        <f t="shared" si="16"/>
        <v>0</v>
      </c>
      <c r="AT30" s="16">
        <f t="shared" si="16"/>
        <v>0</v>
      </c>
      <c r="AU30" s="16">
        <f t="shared" si="16"/>
        <v>0</v>
      </c>
      <c r="AV30" s="16">
        <f t="shared" si="16"/>
        <v>11570112273</v>
      </c>
      <c r="AW30" s="16">
        <f t="shared" si="16"/>
        <v>0</v>
      </c>
      <c r="AX30" s="16">
        <f t="shared" si="16"/>
        <v>312160854</v>
      </c>
      <c r="AY30" s="16">
        <f t="shared" si="16"/>
        <v>1537787812</v>
      </c>
      <c r="AZ30" s="16">
        <f t="shared" si="16"/>
        <v>2126538349</v>
      </c>
      <c r="BA30" s="16">
        <f t="shared" si="16"/>
        <v>2340143033</v>
      </c>
      <c r="BB30" s="16">
        <f t="shared" si="16"/>
        <v>1426332678</v>
      </c>
      <c r="BC30" s="16">
        <f t="shared" si="16"/>
        <v>1812950021</v>
      </c>
      <c r="BD30" s="16">
        <f t="shared" si="16"/>
        <v>1474433414</v>
      </c>
      <c r="BE30" s="16">
        <f t="shared" si="16"/>
        <v>539766112</v>
      </c>
      <c r="BF30" s="16">
        <f t="shared" si="16"/>
        <v>0</v>
      </c>
      <c r="BG30" s="16">
        <f t="shared" si="16"/>
        <v>0</v>
      </c>
      <c r="BH30" s="16">
        <f t="shared" si="16"/>
        <v>0</v>
      </c>
      <c r="BI30" s="50">
        <f t="shared" si="16"/>
        <v>11570112273</v>
      </c>
      <c r="BJ30" s="38">
        <f>+BJ31</f>
        <v>1860053172</v>
      </c>
      <c r="BK30" s="38">
        <f>+BK31</f>
        <v>383707616</v>
      </c>
      <c r="BL30" s="38">
        <f>+BL31</f>
        <v>1418788405</v>
      </c>
      <c r="BM30" s="38">
        <f>+BM31</f>
        <v>0</v>
      </c>
    </row>
    <row r="31" spans="1:66" ht="15" x14ac:dyDescent="0.2">
      <c r="A31" s="47" t="s">
        <v>12</v>
      </c>
      <c r="B31" s="12">
        <v>1</v>
      </c>
      <c r="C31" s="12">
        <v>0</v>
      </c>
      <c r="D31" s="12">
        <v>2</v>
      </c>
      <c r="E31" s="12">
        <v>0</v>
      </c>
      <c r="F31" s="12"/>
      <c r="G31" s="12"/>
      <c r="H31" s="15" t="s">
        <v>19</v>
      </c>
      <c r="I31" s="11">
        <f>SUM(I32:I33)</f>
        <v>15232661466</v>
      </c>
      <c r="J31" s="11">
        <f t="shared" ref="J31:BH31" si="17">SUM(J32:J33)</f>
        <v>5674593260</v>
      </c>
      <c r="K31" s="11">
        <f t="shared" si="17"/>
        <v>312160854</v>
      </c>
      <c r="L31" s="11">
        <f t="shared" si="17"/>
        <v>1304875746</v>
      </c>
      <c r="M31" s="11">
        <f t="shared" si="17"/>
        <v>1586229157</v>
      </c>
      <c r="N31" s="11">
        <f t="shared" si="17"/>
        <v>912714658</v>
      </c>
      <c r="O31" s="11">
        <f t="shared" si="17"/>
        <v>438318296</v>
      </c>
      <c r="P31" s="11">
        <f t="shared" si="17"/>
        <v>3128187129</v>
      </c>
      <c r="Q31" s="11">
        <f t="shared" si="17"/>
        <v>-359682707</v>
      </c>
      <c r="R31" s="11">
        <f t="shared" si="17"/>
        <v>375211901</v>
      </c>
      <c r="S31" s="11">
        <f t="shared" si="17"/>
        <v>0</v>
      </c>
      <c r="T31" s="11">
        <f t="shared" si="17"/>
        <v>0</v>
      </c>
      <c r="U31" s="11">
        <f t="shared" si="17"/>
        <v>0</v>
      </c>
      <c r="V31" s="11">
        <f t="shared" si="17"/>
        <v>13372608294</v>
      </c>
      <c r="W31" s="11">
        <f t="shared" si="17"/>
        <v>2096035527</v>
      </c>
      <c r="X31" s="11">
        <f t="shared" si="17"/>
        <v>527888477</v>
      </c>
      <c r="Y31" s="11">
        <f t="shared" si="17"/>
        <v>1406460504</v>
      </c>
      <c r="Z31" s="11">
        <f t="shared" si="17"/>
        <v>1605270093</v>
      </c>
      <c r="AA31" s="11">
        <f t="shared" si="17"/>
        <v>1228459555</v>
      </c>
      <c r="AB31" s="11">
        <f t="shared" si="17"/>
        <v>1017010706</v>
      </c>
      <c r="AC31" s="11">
        <f t="shared" si="17"/>
        <v>2127624817</v>
      </c>
      <c r="AD31" s="11">
        <f t="shared" si="17"/>
        <v>1578741979</v>
      </c>
      <c r="AE31" s="11">
        <f t="shared" si="17"/>
        <v>1401409020</v>
      </c>
      <c r="AF31" s="11">
        <f t="shared" si="17"/>
        <v>0</v>
      </c>
      <c r="AG31" s="11">
        <f t="shared" si="17"/>
        <v>0</v>
      </c>
      <c r="AH31" s="11">
        <f t="shared" si="17"/>
        <v>0</v>
      </c>
      <c r="AI31" s="11">
        <f t="shared" si="17"/>
        <v>12988900678</v>
      </c>
      <c r="AJ31" s="11">
        <f t="shared" si="17"/>
        <v>0</v>
      </c>
      <c r="AK31" s="11">
        <f t="shared" si="17"/>
        <v>312160854</v>
      </c>
      <c r="AL31" s="11">
        <f t="shared" si="17"/>
        <v>1537787812</v>
      </c>
      <c r="AM31" s="11">
        <f t="shared" si="17"/>
        <v>2126538349</v>
      </c>
      <c r="AN31" s="11">
        <f t="shared" si="17"/>
        <v>2340143033</v>
      </c>
      <c r="AO31" s="11">
        <f t="shared" si="17"/>
        <v>1426332678</v>
      </c>
      <c r="AP31" s="11">
        <f t="shared" si="17"/>
        <v>1812950021</v>
      </c>
      <c r="AQ31" s="11">
        <f t="shared" si="17"/>
        <v>1474433414</v>
      </c>
      <c r="AR31" s="11">
        <f t="shared" si="17"/>
        <v>539766112</v>
      </c>
      <c r="AS31" s="11">
        <f t="shared" si="17"/>
        <v>0</v>
      </c>
      <c r="AT31" s="11">
        <f t="shared" si="17"/>
        <v>0</v>
      </c>
      <c r="AU31" s="11">
        <f t="shared" si="17"/>
        <v>0</v>
      </c>
      <c r="AV31" s="11">
        <f t="shared" si="17"/>
        <v>11570112273</v>
      </c>
      <c r="AW31" s="11">
        <f t="shared" si="17"/>
        <v>0</v>
      </c>
      <c r="AX31" s="11">
        <f t="shared" si="17"/>
        <v>312160854</v>
      </c>
      <c r="AY31" s="11">
        <f t="shared" si="17"/>
        <v>1537787812</v>
      </c>
      <c r="AZ31" s="11">
        <f t="shared" si="17"/>
        <v>2126538349</v>
      </c>
      <c r="BA31" s="11">
        <f t="shared" si="17"/>
        <v>2340143033</v>
      </c>
      <c r="BB31" s="11">
        <f t="shared" si="17"/>
        <v>1426332678</v>
      </c>
      <c r="BC31" s="11">
        <f t="shared" si="17"/>
        <v>1812950021</v>
      </c>
      <c r="BD31" s="11">
        <f t="shared" si="17"/>
        <v>1474433414</v>
      </c>
      <c r="BE31" s="11">
        <f t="shared" si="17"/>
        <v>539766112</v>
      </c>
      <c r="BF31" s="11">
        <f t="shared" si="17"/>
        <v>0</v>
      </c>
      <c r="BG31" s="11">
        <f t="shared" si="17"/>
        <v>0</v>
      </c>
      <c r="BH31" s="11">
        <f t="shared" si="17"/>
        <v>0</v>
      </c>
      <c r="BI31" s="48">
        <f>SUM(BI32:BI33)</f>
        <v>11570112273</v>
      </c>
      <c r="BJ31" s="36">
        <f>SUM(BJ32:BJ33)</f>
        <v>1860053172</v>
      </c>
      <c r="BK31" s="36">
        <f t="shared" ref="BK31:BM31" si="18">SUM(BK32:BK33)</f>
        <v>383707616</v>
      </c>
      <c r="BL31" s="36">
        <f t="shared" si="18"/>
        <v>1418788405</v>
      </c>
      <c r="BM31" s="36">
        <f t="shared" si="18"/>
        <v>0</v>
      </c>
    </row>
    <row r="32" spans="1:66" x14ac:dyDescent="0.2">
      <c r="A32" s="104" t="s">
        <v>12</v>
      </c>
      <c r="B32" s="105">
        <v>1</v>
      </c>
      <c r="C32" s="105">
        <v>0</v>
      </c>
      <c r="D32" s="105">
        <v>2</v>
      </c>
      <c r="E32" s="105">
        <v>14</v>
      </c>
      <c r="F32" s="105">
        <v>0</v>
      </c>
      <c r="G32" s="105">
        <v>10</v>
      </c>
      <c r="H32" s="13" t="s">
        <v>192</v>
      </c>
      <c r="I32" s="79">
        <v>654000000</v>
      </c>
      <c r="J32" s="21"/>
      <c r="K32" s="21"/>
      <c r="L32" s="21"/>
      <c r="M32" s="21"/>
      <c r="N32" s="21"/>
      <c r="O32" s="86">
        <v>435000000</v>
      </c>
      <c r="P32" s="79">
        <v>5090000</v>
      </c>
      <c r="Q32" s="79">
        <v>0</v>
      </c>
      <c r="R32" s="79">
        <v>0</v>
      </c>
      <c r="S32" s="21"/>
      <c r="T32" s="21"/>
      <c r="U32" s="21"/>
      <c r="V32" s="14">
        <f>SUM(J32:U32)</f>
        <v>440090000</v>
      </c>
      <c r="W32" s="88"/>
      <c r="X32" s="86"/>
      <c r="Y32" s="86"/>
      <c r="Z32" s="86"/>
      <c r="AA32" s="87"/>
      <c r="AB32" s="86">
        <v>0</v>
      </c>
      <c r="AC32" s="79">
        <v>304527688</v>
      </c>
      <c r="AD32" s="79">
        <v>59989382</v>
      </c>
      <c r="AE32" s="79">
        <v>6240792</v>
      </c>
      <c r="AF32" s="14"/>
      <c r="AG32" s="14"/>
      <c r="AH32" s="14"/>
      <c r="AI32" s="14">
        <f>SUM(W32:AH32)</f>
        <v>370757862</v>
      </c>
      <c r="AJ32" s="14"/>
      <c r="AK32" s="86"/>
      <c r="AL32" s="86"/>
      <c r="AM32" s="86"/>
      <c r="AN32" s="87"/>
      <c r="AO32" s="86">
        <v>0</v>
      </c>
      <c r="AP32" s="79">
        <v>0</v>
      </c>
      <c r="AQ32" s="79">
        <v>25328054</v>
      </c>
      <c r="AR32" s="79">
        <v>104702331</v>
      </c>
      <c r="AS32" s="14"/>
      <c r="AT32" s="14"/>
      <c r="AU32" s="14"/>
      <c r="AV32" s="14">
        <f>SUM(AJ32:AU32)</f>
        <v>130030385</v>
      </c>
      <c r="AW32" s="14"/>
      <c r="AX32" s="86"/>
      <c r="AY32" s="86"/>
      <c r="AZ32" s="86"/>
      <c r="BA32" s="87"/>
      <c r="BB32" s="86">
        <v>0</v>
      </c>
      <c r="BC32" s="79">
        <v>0</v>
      </c>
      <c r="BD32" s="79">
        <v>25328054</v>
      </c>
      <c r="BE32" s="79">
        <v>104702331</v>
      </c>
      <c r="BF32" s="14"/>
      <c r="BG32" s="14"/>
      <c r="BH32" s="14"/>
      <c r="BI32" s="49">
        <f>SUM(AW32:BH32)</f>
        <v>130030385</v>
      </c>
      <c r="BJ32" s="37">
        <f>+I32-V32</f>
        <v>213910000</v>
      </c>
      <c r="BK32" s="37">
        <f>+V32-AI32</f>
        <v>69332138</v>
      </c>
      <c r="BL32" s="37">
        <f>+AI32-AV32</f>
        <v>240727477</v>
      </c>
      <c r="BM32" s="37">
        <f>+AV32-BI32</f>
        <v>0</v>
      </c>
    </row>
    <row r="33" spans="1:65" x14ac:dyDescent="0.2">
      <c r="A33" s="104" t="s">
        <v>12</v>
      </c>
      <c r="B33" s="105">
        <v>1</v>
      </c>
      <c r="C33" s="105">
        <v>0</v>
      </c>
      <c r="D33" s="105">
        <v>2</v>
      </c>
      <c r="E33" s="105">
        <v>16</v>
      </c>
      <c r="F33" s="105">
        <v>0</v>
      </c>
      <c r="G33" s="105">
        <v>10</v>
      </c>
      <c r="H33" s="17" t="s">
        <v>39</v>
      </c>
      <c r="I33" s="79">
        <v>14578661466</v>
      </c>
      <c r="J33" s="88">
        <v>5674593260</v>
      </c>
      <c r="K33" s="86">
        <v>312160854</v>
      </c>
      <c r="L33" s="86">
        <v>1304875746</v>
      </c>
      <c r="M33" s="86">
        <v>1586229157</v>
      </c>
      <c r="N33" s="87">
        <v>912714658</v>
      </c>
      <c r="O33" s="86">
        <v>3318296</v>
      </c>
      <c r="P33" s="79">
        <v>3123097129</v>
      </c>
      <c r="Q33" s="79">
        <v>-359682707</v>
      </c>
      <c r="R33" s="79">
        <v>375211901</v>
      </c>
      <c r="S33" s="14"/>
      <c r="T33" s="14"/>
      <c r="U33" s="14"/>
      <c r="V33" s="14">
        <f>SUM(J33:U33)</f>
        <v>12932518294</v>
      </c>
      <c r="W33" s="88">
        <v>2096035527</v>
      </c>
      <c r="X33" s="86">
        <v>527888477</v>
      </c>
      <c r="Y33" s="86">
        <v>1406460504</v>
      </c>
      <c r="Z33" s="86">
        <v>1605270093</v>
      </c>
      <c r="AA33" s="87">
        <v>1228459555</v>
      </c>
      <c r="AB33" s="86">
        <v>1017010706</v>
      </c>
      <c r="AC33" s="79">
        <v>1823097129</v>
      </c>
      <c r="AD33" s="79">
        <v>1518752597</v>
      </c>
      <c r="AE33" s="79">
        <v>1395168228</v>
      </c>
      <c r="AF33" s="14"/>
      <c r="AG33" s="14"/>
      <c r="AH33" s="14"/>
      <c r="AI33" s="14">
        <f>SUM(W33:AH33)</f>
        <v>12618142816</v>
      </c>
      <c r="AJ33" s="14">
        <v>0</v>
      </c>
      <c r="AK33" s="86">
        <v>312160854</v>
      </c>
      <c r="AL33" s="86">
        <v>1537787812</v>
      </c>
      <c r="AM33" s="86">
        <v>2126538349</v>
      </c>
      <c r="AN33" s="87">
        <v>2340143033</v>
      </c>
      <c r="AO33" s="86">
        <v>1426332678</v>
      </c>
      <c r="AP33" s="79">
        <v>1812950021</v>
      </c>
      <c r="AQ33" s="79">
        <v>1449105360</v>
      </c>
      <c r="AR33" s="79">
        <v>435063781</v>
      </c>
      <c r="AS33" s="14"/>
      <c r="AT33" s="14"/>
      <c r="AU33" s="14"/>
      <c r="AV33" s="14">
        <f>SUM(AJ33:AU33)</f>
        <v>11440081888</v>
      </c>
      <c r="AW33" s="14">
        <v>0</v>
      </c>
      <c r="AX33" s="86">
        <v>312160854</v>
      </c>
      <c r="AY33" s="86">
        <v>1537787812</v>
      </c>
      <c r="AZ33" s="86">
        <v>2126538349</v>
      </c>
      <c r="BA33" s="87">
        <v>2340143033</v>
      </c>
      <c r="BB33" s="86">
        <v>1426332678</v>
      </c>
      <c r="BC33" s="79">
        <v>1812950021</v>
      </c>
      <c r="BD33" s="79">
        <v>1449105360</v>
      </c>
      <c r="BE33" s="79">
        <v>435063781</v>
      </c>
      <c r="BF33" s="14"/>
      <c r="BG33" s="14"/>
      <c r="BH33" s="14"/>
      <c r="BI33" s="49">
        <f>SUM(AW33:BH33)</f>
        <v>11440081888</v>
      </c>
      <c r="BJ33" s="37">
        <f>+I33-V33</f>
        <v>1646143172</v>
      </c>
      <c r="BK33" s="37">
        <f>+V33-AI33</f>
        <v>314375478</v>
      </c>
      <c r="BL33" s="37">
        <f>+AI33-AV33</f>
        <v>1178060928</v>
      </c>
      <c r="BM33" s="37">
        <f>+AV33-BI33</f>
        <v>0</v>
      </c>
    </row>
    <row r="34" spans="1:65" ht="30" x14ac:dyDescent="0.2">
      <c r="A34" s="47" t="s">
        <v>12</v>
      </c>
      <c r="B34" s="12">
        <v>1</v>
      </c>
      <c r="C34" s="12">
        <v>0</v>
      </c>
      <c r="D34" s="12">
        <v>5</v>
      </c>
      <c r="E34" s="12"/>
      <c r="F34" s="12"/>
      <c r="G34" s="12"/>
      <c r="H34" s="15" t="s">
        <v>40</v>
      </c>
      <c r="I34" s="11">
        <f>+I35+I39</f>
        <v>7823140386</v>
      </c>
      <c r="J34" s="11">
        <f t="shared" ref="J34:BI34" si="19">+J35+J39</f>
        <v>0</v>
      </c>
      <c r="K34" s="11">
        <f t="shared" si="19"/>
        <v>339248371</v>
      </c>
      <c r="L34" s="11">
        <f t="shared" si="19"/>
        <v>386052879</v>
      </c>
      <c r="M34" s="11">
        <f t="shared" si="19"/>
        <v>383038121</v>
      </c>
      <c r="N34" s="11">
        <f t="shared" si="19"/>
        <v>383916164</v>
      </c>
      <c r="O34" s="11">
        <f t="shared" si="19"/>
        <v>398345486</v>
      </c>
      <c r="P34" s="11">
        <f t="shared" si="19"/>
        <v>751930038</v>
      </c>
      <c r="Q34" s="11">
        <f t="shared" si="19"/>
        <v>473273539</v>
      </c>
      <c r="R34" s="11">
        <f t="shared" si="19"/>
        <v>372745158</v>
      </c>
      <c r="S34" s="11">
        <f t="shared" si="19"/>
        <v>0</v>
      </c>
      <c r="T34" s="11">
        <f t="shared" si="19"/>
        <v>0</v>
      </c>
      <c r="U34" s="11">
        <f t="shared" si="19"/>
        <v>0</v>
      </c>
      <c r="V34" s="11">
        <f t="shared" si="19"/>
        <v>3488549756</v>
      </c>
      <c r="W34" s="11">
        <f t="shared" si="19"/>
        <v>0</v>
      </c>
      <c r="X34" s="11">
        <f t="shared" si="19"/>
        <v>339248371</v>
      </c>
      <c r="Y34" s="11">
        <f t="shared" si="19"/>
        <v>386052879</v>
      </c>
      <c r="Z34" s="11">
        <f t="shared" si="19"/>
        <v>383038121</v>
      </c>
      <c r="AA34" s="11">
        <f t="shared" si="19"/>
        <v>383916164</v>
      </c>
      <c r="AB34" s="11">
        <f t="shared" si="19"/>
        <v>398345486</v>
      </c>
      <c r="AC34" s="11">
        <f t="shared" si="19"/>
        <v>751930038</v>
      </c>
      <c r="AD34" s="11">
        <f t="shared" si="19"/>
        <v>473273539</v>
      </c>
      <c r="AE34" s="11">
        <f t="shared" si="19"/>
        <v>372745158</v>
      </c>
      <c r="AF34" s="11">
        <f t="shared" si="19"/>
        <v>0</v>
      </c>
      <c r="AG34" s="11">
        <f t="shared" si="19"/>
        <v>0</v>
      </c>
      <c r="AH34" s="11">
        <f t="shared" si="19"/>
        <v>0</v>
      </c>
      <c r="AI34" s="11">
        <f t="shared" si="19"/>
        <v>3488549756</v>
      </c>
      <c r="AJ34" s="11">
        <f t="shared" si="19"/>
        <v>0</v>
      </c>
      <c r="AK34" s="11">
        <f t="shared" si="19"/>
        <v>339248371</v>
      </c>
      <c r="AL34" s="11">
        <f t="shared" si="19"/>
        <v>385783753</v>
      </c>
      <c r="AM34" s="11">
        <f t="shared" si="19"/>
        <v>383307247</v>
      </c>
      <c r="AN34" s="11">
        <f t="shared" si="19"/>
        <v>383916164</v>
      </c>
      <c r="AO34" s="11">
        <f t="shared" si="19"/>
        <v>398345486</v>
      </c>
      <c r="AP34" s="11">
        <f t="shared" si="19"/>
        <v>751930038</v>
      </c>
      <c r="AQ34" s="11">
        <f t="shared" si="19"/>
        <v>473273539</v>
      </c>
      <c r="AR34" s="11">
        <f t="shared" si="19"/>
        <v>372745158</v>
      </c>
      <c r="AS34" s="11">
        <f t="shared" si="19"/>
        <v>0</v>
      </c>
      <c r="AT34" s="11">
        <f t="shared" si="19"/>
        <v>0</v>
      </c>
      <c r="AU34" s="11">
        <f t="shared" si="19"/>
        <v>0</v>
      </c>
      <c r="AV34" s="11">
        <f t="shared" si="19"/>
        <v>3488549756</v>
      </c>
      <c r="AW34" s="11">
        <f t="shared" si="19"/>
        <v>0</v>
      </c>
      <c r="AX34" s="11">
        <f t="shared" si="19"/>
        <v>339248371</v>
      </c>
      <c r="AY34" s="11">
        <f t="shared" si="19"/>
        <v>385783753</v>
      </c>
      <c r="AZ34" s="11">
        <f t="shared" si="19"/>
        <v>383307247</v>
      </c>
      <c r="BA34" s="11">
        <f t="shared" si="19"/>
        <v>383916164</v>
      </c>
      <c r="BB34" s="11">
        <f t="shared" si="19"/>
        <v>398345486</v>
      </c>
      <c r="BC34" s="11">
        <f t="shared" si="19"/>
        <v>751930038</v>
      </c>
      <c r="BD34" s="11">
        <f t="shared" si="19"/>
        <v>473273539</v>
      </c>
      <c r="BE34" s="11">
        <f t="shared" si="19"/>
        <v>372745158</v>
      </c>
      <c r="BF34" s="11">
        <f t="shared" si="19"/>
        <v>0</v>
      </c>
      <c r="BG34" s="11">
        <f t="shared" si="19"/>
        <v>0</v>
      </c>
      <c r="BH34" s="11">
        <f t="shared" si="19"/>
        <v>0</v>
      </c>
      <c r="BI34" s="48">
        <f t="shared" si="19"/>
        <v>3488549756</v>
      </c>
      <c r="BJ34" s="36">
        <f>+BJ35+BJ39</f>
        <v>4334590630</v>
      </c>
      <c r="BK34" s="36">
        <f>+BK35+BK39</f>
        <v>0</v>
      </c>
      <c r="BL34" s="36">
        <f>+BL35+BL39</f>
        <v>0</v>
      </c>
      <c r="BM34" s="36">
        <f>+BM35+BM39</f>
        <v>0</v>
      </c>
    </row>
    <row r="35" spans="1:65" ht="15" x14ac:dyDescent="0.2">
      <c r="A35" s="47" t="s">
        <v>12</v>
      </c>
      <c r="B35" s="12">
        <v>1</v>
      </c>
      <c r="C35" s="12">
        <v>0</v>
      </c>
      <c r="D35" s="12">
        <v>5</v>
      </c>
      <c r="E35" s="12">
        <v>1</v>
      </c>
      <c r="F35" s="12"/>
      <c r="G35" s="12"/>
      <c r="H35" s="15" t="s">
        <v>41</v>
      </c>
      <c r="I35" s="11">
        <f>SUM(I36:I38)</f>
        <v>3847856619</v>
      </c>
      <c r="J35" s="11">
        <f t="shared" ref="J35:BI35" si="20">SUM(J36:J38)</f>
        <v>0</v>
      </c>
      <c r="K35" s="11">
        <f t="shared" si="20"/>
        <v>197962288</v>
      </c>
      <c r="L35" s="11">
        <f t="shared" si="20"/>
        <v>193959021</v>
      </c>
      <c r="M35" s="11">
        <f t="shared" si="20"/>
        <v>193883159</v>
      </c>
      <c r="N35" s="11">
        <f t="shared" si="20"/>
        <v>195094040</v>
      </c>
      <c r="O35" s="11">
        <f t="shared" si="20"/>
        <v>202149229</v>
      </c>
      <c r="P35" s="11">
        <f t="shared" si="20"/>
        <v>189525099</v>
      </c>
      <c r="Q35" s="11">
        <f t="shared" si="20"/>
        <v>213938912</v>
      </c>
      <c r="R35" s="11">
        <f t="shared" si="20"/>
        <v>189664872</v>
      </c>
      <c r="S35" s="11">
        <f t="shared" si="20"/>
        <v>0</v>
      </c>
      <c r="T35" s="11">
        <f t="shared" si="20"/>
        <v>0</v>
      </c>
      <c r="U35" s="11">
        <f t="shared" si="20"/>
        <v>0</v>
      </c>
      <c r="V35" s="11">
        <f t="shared" si="20"/>
        <v>1576176620</v>
      </c>
      <c r="W35" s="11">
        <f t="shared" si="20"/>
        <v>0</v>
      </c>
      <c r="X35" s="11">
        <f t="shared" si="20"/>
        <v>197962288</v>
      </c>
      <c r="Y35" s="11">
        <f t="shared" si="20"/>
        <v>193959021</v>
      </c>
      <c r="Z35" s="11">
        <f t="shared" si="20"/>
        <v>193883159</v>
      </c>
      <c r="AA35" s="11">
        <f t="shared" si="20"/>
        <v>195094040</v>
      </c>
      <c r="AB35" s="11">
        <f t="shared" si="20"/>
        <v>202149229</v>
      </c>
      <c r="AC35" s="11">
        <f t="shared" si="20"/>
        <v>189525099</v>
      </c>
      <c r="AD35" s="11">
        <f t="shared" si="20"/>
        <v>213938912</v>
      </c>
      <c r="AE35" s="11">
        <f t="shared" si="20"/>
        <v>189664872</v>
      </c>
      <c r="AF35" s="11">
        <f t="shared" si="20"/>
        <v>0</v>
      </c>
      <c r="AG35" s="11">
        <f t="shared" si="20"/>
        <v>0</v>
      </c>
      <c r="AH35" s="11">
        <f t="shared" si="20"/>
        <v>0</v>
      </c>
      <c r="AI35" s="11">
        <f t="shared" si="20"/>
        <v>1576176620</v>
      </c>
      <c r="AJ35" s="11">
        <f t="shared" si="20"/>
        <v>0</v>
      </c>
      <c r="AK35" s="11">
        <f t="shared" si="20"/>
        <v>197962288</v>
      </c>
      <c r="AL35" s="11">
        <f t="shared" si="20"/>
        <v>193689895</v>
      </c>
      <c r="AM35" s="11">
        <f t="shared" si="20"/>
        <v>194152285</v>
      </c>
      <c r="AN35" s="11">
        <f t="shared" si="20"/>
        <v>195094040</v>
      </c>
      <c r="AO35" s="11">
        <f t="shared" si="20"/>
        <v>202149229</v>
      </c>
      <c r="AP35" s="11">
        <f t="shared" si="20"/>
        <v>189525099</v>
      </c>
      <c r="AQ35" s="11">
        <f t="shared" si="20"/>
        <v>213938912</v>
      </c>
      <c r="AR35" s="11">
        <f t="shared" si="20"/>
        <v>189664872</v>
      </c>
      <c r="AS35" s="11">
        <f t="shared" si="20"/>
        <v>0</v>
      </c>
      <c r="AT35" s="11">
        <f t="shared" si="20"/>
        <v>0</v>
      </c>
      <c r="AU35" s="11">
        <f t="shared" si="20"/>
        <v>0</v>
      </c>
      <c r="AV35" s="11">
        <f t="shared" si="20"/>
        <v>1576176620</v>
      </c>
      <c r="AW35" s="11">
        <f t="shared" si="20"/>
        <v>0</v>
      </c>
      <c r="AX35" s="11">
        <f t="shared" si="20"/>
        <v>197962288</v>
      </c>
      <c r="AY35" s="11">
        <f t="shared" si="20"/>
        <v>193689895</v>
      </c>
      <c r="AZ35" s="11">
        <f t="shared" si="20"/>
        <v>194152285</v>
      </c>
      <c r="BA35" s="11">
        <f t="shared" si="20"/>
        <v>195094040</v>
      </c>
      <c r="BB35" s="11">
        <f t="shared" si="20"/>
        <v>202149229</v>
      </c>
      <c r="BC35" s="11">
        <f t="shared" si="20"/>
        <v>189525099</v>
      </c>
      <c r="BD35" s="11">
        <f t="shared" si="20"/>
        <v>213938912</v>
      </c>
      <c r="BE35" s="11">
        <f t="shared" si="20"/>
        <v>189664872</v>
      </c>
      <c r="BF35" s="11">
        <f t="shared" si="20"/>
        <v>0</v>
      </c>
      <c r="BG35" s="11">
        <f t="shared" si="20"/>
        <v>0</v>
      </c>
      <c r="BH35" s="11">
        <f t="shared" si="20"/>
        <v>0</v>
      </c>
      <c r="BI35" s="48">
        <f t="shared" si="20"/>
        <v>1576176620</v>
      </c>
      <c r="BJ35" s="36">
        <f>SUM(BJ36:BJ38)</f>
        <v>2271679999</v>
      </c>
      <c r="BK35" s="36">
        <f>SUM(BK36:BK38)</f>
        <v>0</v>
      </c>
      <c r="BL35" s="36">
        <f>SUM(BL36:BL38)</f>
        <v>0</v>
      </c>
      <c r="BM35" s="36">
        <f>SUM(BM36:BM38)</f>
        <v>0</v>
      </c>
    </row>
    <row r="36" spans="1:65" x14ac:dyDescent="0.2">
      <c r="A36" s="47" t="s">
        <v>12</v>
      </c>
      <c r="B36" s="12">
        <v>1</v>
      </c>
      <c r="C36" s="12">
        <v>0</v>
      </c>
      <c r="D36" s="12">
        <v>5</v>
      </c>
      <c r="E36" s="12">
        <v>1</v>
      </c>
      <c r="F36" s="12">
        <v>1</v>
      </c>
      <c r="G36" s="12">
        <v>10</v>
      </c>
      <c r="H36" s="13" t="s">
        <v>42</v>
      </c>
      <c r="I36" s="79">
        <v>775949939</v>
      </c>
      <c r="J36" s="14">
        <v>0</v>
      </c>
      <c r="K36" s="86">
        <v>21746800</v>
      </c>
      <c r="L36" s="86">
        <v>42920360</v>
      </c>
      <c r="M36" s="86">
        <v>43045200</v>
      </c>
      <c r="N36" s="87">
        <v>43146500</v>
      </c>
      <c r="O36" s="86">
        <v>44529500</v>
      </c>
      <c r="P36" s="79">
        <v>41641700</v>
      </c>
      <c r="Q36" s="79">
        <v>68987000</v>
      </c>
      <c r="R36" s="79">
        <v>42031600</v>
      </c>
      <c r="S36" s="14"/>
      <c r="T36" s="14"/>
      <c r="U36" s="14"/>
      <c r="V36" s="14">
        <f>SUM(J36:U36)</f>
        <v>348048660</v>
      </c>
      <c r="W36" s="14">
        <v>0</v>
      </c>
      <c r="X36" s="86">
        <v>21746800</v>
      </c>
      <c r="Y36" s="86">
        <v>42920360</v>
      </c>
      <c r="Z36" s="86">
        <v>43045200</v>
      </c>
      <c r="AA36" s="87">
        <v>43146500</v>
      </c>
      <c r="AB36" s="86">
        <v>44529500</v>
      </c>
      <c r="AC36" s="79">
        <v>41641700</v>
      </c>
      <c r="AD36" s="79">
        <v>68987000</v>
      </c>
      <c r="AE36" s="79">
        <v>42031600</v>
      </c>
      <c r="AF36" s="14"/>
      <c r="AG36" s="14"/>
      <c r="AH36" s="14"/>
      <c r="AI36" s="14">
        <f>SUM(W36:AH36)</f>
        <v>348048660</v>
      </c>
      <c r="AJ36" s="14">
        <v>0</v>
      </c>
      <c r="AK36" s="86">
        <v>21746800</v>
      </c>
      <c r="AL36" s="86">
        <v>42920360</v>
      </c>
      <c r="AM36" s="86">
        <v>43045200</v>
      </c>
      <c r="AN36" s="87">
        <v>43146500</v>
      </c>
      <c r="AO36" s="86">
        <v>44529500</v>
      </c>
      <c r="AP36" s="79">
        <v>41641700</v>
      </c>
      <c r="AQ36" s="79">
        <v>68987000</v>
      </c>
      <c r="AR36" s="79">
        <v>42031600</v>
      </c>
      <c r="AS36" s="14"/>
      <c r="AT36" s="14"/>
      <c r="AU36" s="14"/>
      <c r="AV36" s="14">
        <f>SUM(AJ36:AU36)</f>
        <v>348048660</v>
      </c>
      <c r="AW36" s="14">
        <v>0</v>
      </c>
      <c r="AX36" s="86">
        <v>21746800</v>
      </c>
      <c r="AY36" s="86">
        <v>42920360</v>
      </c>
      <c r="AZ36" s="86">
        <v>43045200</v>
      </c>
      <c r="BA36" s="87">
        <v>43146500</v>
      </c>
      <c r="BB36" s="86">
        <v>44529500</v>
      </c>
      <c r="BC36" s="79">
        <v>41641700</v>
      </c>
      <c r="BD36" s="79">
        <v>68987000</v>
      </c>
      <c r="BE36" s="79">
        <v>42031600</v>
      </c>
      <c r="BF36" s="14"/>
      <c r="BG36" s="14"/>
      <c r="BH36" s="14"/>
      <c r="BI36" s="49">
        <f>SUM(AW36:BH36)</f>
        <v>348048660</v>
      </c>
      <c r="BJ36" s="37">
        <f>+I36-V36</f>
        <v>427901279</v>
      </c>
      <c r="BK36" s="37">
        <f>+V36-AI36</f>
        <v>0</v>
      </c>
      <c r="BL36" s="37">
        <f>+AI36-AV36</f>
        <v>0</v>
      </c>
      <c r="BM36" s="37">
        <f>+AV36-BI36</f>
        <v>0</v>
      </c>
    </row>
    <row r="37" spans="1:65" x14ac:dyDescent="0.2">
      <c r="A37" s="47" t="s">
        <v>12</v>
      </c>
      <c r="B37" s="12">
        <v>1</v>
      </c>
      <c r="C37" s="12">
        <v>0</v>
      </c>
      <c r="D37" s="12">
        <v>5</v>
      </c>
      <c r="E37" s="12">
        <v>1</v>
      </c>
      <c r="F37" s="12">
        <v>3</v>
      </c>
      <c r="G37" s="12">
        <v>10</v>
      </c>
      <c r="H37" s="13" t="s">
        <v>43</v>
      </c>
      <c r="I37" s="79">
        <v>1590872202</v>
      </c>
      <c r="J37" s="14">
        <v>0</v>
      </c>
      <c r="K37" s="86">
        <v>78215806</v>
      </c>
      <c r="L37" s="86">
        <v>68161506</v>
      </c>
      <c r="M37" s="86">
        <v>67802478</v>
      </c>
      <c r="N37" s="87">
        <v>69168567</v>
      </c>
      <c r="O37" s="86">
        <v>71882340</v>
      </c>
      <c r="P37" s="79">
        <v>67737239</v>
      </c>
      <c r="Q37" s="79">
        <v>65262596</v>
      </c>
      <c r="R37" s="79">
        <v>67993886</v>
      </c>
      <c r="S37" s="14"/>
      <c r="T37" s="14"/>
      <c r="U37" s="14"/>
      <c r="V37" s="14">
        <f>SUM(J37:U37)</f>
        <v>556224418</v>
      </c>
      <c r="W37" s="14">
        <v>0</v>
      </c>
      <c r="X37" s="86">
        <v>78215806</v>
      </c>
      <c r="Y37" s="86">
        <v>68161506</v>
      </c>
      <c r="Z37" s="86">
        <v>67802478</v>
      </c>
      <c r="AA37" s="87">
        <v>69168567</v>
      </c>
      <c r="AB37" s="86">
        <v>71882340</v>
      </c>
      <c r="AC37" s="79">
        <v>67737239</v>
      </c>
      <c r="AD37" s="79">
        <v>65262596</v>
      </c>
      <c r="AE37" s="79">
        <v>67993886</v>
      </c>
      <c r="AF37" s="14"/>
      <c r="AG37" s="14"/>
      <c r="AH37" s="14"/>
      <c r="AI37" s="14">
        <f>SUM(W37:AH37)</f>
        <v>556224418</v>
      </c>
      <c r="AJ37" s="14">
        <v>0</v>
      </c>
      <c r="AK37" s="86">
        <v>78215806</v>
      </c>
      <c r="AL37" s="86">
        <v>67892380</v>
      </c>
      <c r="AM37" s="86">
        <v>68071604</v>
      </c>
      <c r="AN37" s="87">
        <v>69168567</v>
      </c>
      <c r="AO37" s="86">
        <v>71882340</v>
      </c>
      <c r="AP37" s="79">
        <v>67737239</v>
      </c>
      <c r="AQ37" s="79">
        <v>65262596</v>
      </c>
      <c r="AR37" s="79">
        <v>67993886</v>
      </c>
      <c r="AS37" s="14"/>
      <c r="AT37" s="14"/>
      <c r="AU37" s="14"/>
      <c r="AV37" s="14">
        <f>SUM(AJ37:AU37)</f>
        <v>556224418</v>
      </c>
      <c r="AW37" s="14">
        <v>0</v>
      </c>
      <c r="AX37" s="86">
        <v>78215806</v>
      </c>
      <c r="AY37" s="86">
        <v>67892380</v>
      </c>
      <c r="AZ37" s="86">
        <v>68071604</v>
      </c>
      <c r="BA37" s="87">
        <v>69168567</v>
      </c>
      <c r="BB37" s="86">
        <v>71882340</v>
      </c>
      <c r="BC37" s="79">
        <v>67737239</v>
      </c>
      <c r="BD37" s="79">
        <v>65262596</v>
      </c>
      <c r="BE37" s="79">
        <v>67993886</v>
      </c>
      <c r="BF37" s="14"/>
      <c r="BG37" s="14"/>
      <c r="BH37" s="14"/>
      <c r="BI37" s="49">
        <f>SUM(AW37:BH37)</f>
        <v>556224418</v>
      </c>
      <c r="BJ37" s="37">
        <f>+I37-V37</f>
        <v>1034647784</v>
      </c>
      <c r="BK37" s="37">
        <f>+V37-AI37</f>
        <v>0</v>
      </c>
      <c r="BL37" s="37">
        <f>+AI37-AV37</f>
        <v>0</v>
      </c>
      <c r="BM37" s="37">
        <f>+AV37-BI37</f>
        <v>0</v>
      </c>
    </row>
    <row r="38" spans="1:65" x14ac:dyDescent="0.2">
      <c r="A38" s="47" t="s">
        <v>12</v>
      </c>
      <c r="B38" s="12">
        <v>1</v>
      </c>
      <c r="C38" s="12">
        <v>0</v>
      </c>
      <c r="D38" s="12">
        <v>5</v>
      </c>
      <c r="E38" s="12">
        <v>1</v>
      </c>
      <c r="F38" s="12">
        <v>4</v>
      </c>
      <c r="G38" s="12">
        <v>10</v>
      </c>
      <c r="H38" s="13" t="s">
        <v>44</v>
      </c>
      <c r="I38" s="79">
        <v>1481034478</v>
      </c>
      <c r="J38" s="14">
        <v>0</v>
      </c>
      <c r="K38" s="86">
        <v>97999682</v>
      </c>
      <c r="L38" s="86">
        <v>82877155</v>
      </c>
      <c r="M38" s="86">
        <v>83035481</v>
      </c>
      <c r="N38" s="87">
        <v>82778973</v>
      </c>
      <c r="O38" s="86">
        <v>85737389</v>
      </c>
      <c r="P38" s="79">
        <v>80146160</v>
      </c>
      <c r="Q38" s="79">
        <v>79689316</v>
      </c>
      <c r="R38" s="79">
        <v>79639386</v>
      </c>
      <c r="S38" s="14"/>
      <c r="T38" s="14"/>
      <c r="U38" s="14"/>
      <c r="V38" s="14">
        <f>SUM(J38:U38)</f>
        <v>671903542</v>
      </c>
      <c r="W38" s="14">
        <v>0</v>
      </c>
      <c r="X38" s="86">
        <v>97999682</v>
      </c>
      <c r="Y38" s="86">
        <v>82877155</v>
      </c>
      <c r="Z38" s="86">
        <v>83035481</v>
      </c>
      <c r="AA38" s="87">
        <v>82778973</v>
      </c>
      <c r="AB38" s="86">
        <v>85737389</v>
      </c>
      <c r="AC38" s="79">
        <v>80146160</v>
      </c>
      <c r="AD38" s="79">
        <v>79689316</v>
      </c>
      <c r="AE38" s="79">
        <v>79639386</v>
      </c>
      <c r="AF38" s="14"/>
      <c r="AG38" s="14"/>
      <c r="AH38" s="14"/>
      <c r="AI38" s="14">
        <f>SUM(W38:AH38)</f>
        <v>671903542</v>
      </c>
      <c r="AJ38" s="14">
        <v>0</v>
      </c>
      <c r="AK38" s="86">
        <v>97999682</v>
      </c>
      <c r="AL38" s="86">
        <v>82877155</v>
      </c>
      <c r="AM38" s="86">
        <v>83035481</v>
      </c>
      <c r="AN38" s="87">
        <v>82778973</v>
      </c>
      <c r="AO38" s="86">
        <v>85737389</v>
      </c>
      <c r="AP38" s="79">
        <v>80146160</v>
      </c>
      <c r="AQ38" s="79">
        <v>79689316</v>
      </c>
      <c r="AR38" s="79">
        <v>79639386</v>
      </c>
      <c r="AS38" s="14"/>
      <c r="AT38" s="14"/>
      <c r="AU38" s="14"/>
      <c r="AV38" s="14">
        <f>SUM(AJ38:AU38)</f>
        <v>671903542</v>
      </c>
      <c r="AW38" s="14">
        <v>0</v>
      </c>
      <c r="AX38" s="86">
        <v>97999682</v>
      </c>
      <c r="AY38" s="86">
        <v>82877155</v>
      </c>
      <c r="AZ38" s="86">
        <v>83035481</v>
      </c>
      <c r="BA38" s="87">
        <v>82778973</v>
      </c>
      <c r="BB38" s="86">
        <v>85737389</v>
      </c>
      <c r="BC38" s="79">
        <v>80146160</v>
      </c>
      <c r="BD38" s="79">
        <v>79689316</v>
      </c>
      <c r="BE38" s="79">
        <v>79639386</v>
      </c>
      <c r="BF38" s="14"/>
      <c r="BG38" s="14"/>
      <c r="BH38" s="14"/>
      <c r="BI38" s="49">
        <f>SUM(AW38:BH38)</f>
        <v>671903542</v>
      </c>
      <c r="BJ38" s="37">
        <f>+I38-V38</f>
        <v>809130936</v>
      </c>
      <c r="BK38" s="37">
        <f>+V38-AI38</f>
        <v>0</v>
      </c>
      <c r="BL38" s="37">
        <f>+AI38-AV38</f>
        <v>0</v>
      </c>
      <c r="BM38" s="37">
        <f>+AV38-BI38</f>
        <v>0</v>
      </c>
    </row>
    <row r="39" spans="1:65" ht="15" x14ac:dyDescent="0.2">
      <c r="A39" s="47" t="s">
        <v>12</v>
      </c>
      <c r="B39" s="12">
        <v>1</v>
      </c>
      <c r="C39" s="12">
        <v>0</v>
      </c>
      <c r="D39" s="12">
        <v>5</v>
      </c>
      <c r="E39" s="12">
        <v>2</v>
      </c>
      <c r="F39" s="12"/>
      <c r="G39" s="12"/>
      <c r="H39" s="15" t="s">
        <v>45</v>
      </c>
      <c r="I39" s="11">
        <f>SUM(I40:I44)</f>
        <v>3975283767</v>
      </c>
      <c r="J39" s="11">
        <f t="shared" ref="J39:BI39" si="21">SUM(J40:J44)</f>
        <v>0</v>
      </c>
      <c r="K39" s="11">
        <f t="shared" si="21"/>
        <v>141286083</v>
      </c>
      <c r="L39" s="11">
        <f t="shared" si="21"/>
        <v>192093858</v>
      </c>
      <c r="M39" s="11">
        <f t="shared" si="21"/>
        <v>189154962</v>
      </c>
      <c r="N39" s="11">
        <f t="shared" si="21"/>
        <v>188822124</v>
      </c>
      <c r="O39" s="11">
        <f t="shared" si="21"/>
        <v>196196257</v>
      </c>
      <c r="P39" s="11">
        <f t="shared" si="21"/>
        <v>562404939</v>
      </c>
      <c r="Q39" s="11">
        <f t="shared" si="21"/>
        <v>259334627</v>
      </c>
      <c r="R39" s="11">
        <f t="shared" si="21"/>
        <v>183080286</v>
      </c>
      <c r="S39" s="11">
        <f t="shared" si="21"/>
        <v>0</v>
      </c>
      <c r="T39" s="11">
        <f t="shared" si="21"/>
        <v>0</v>
      </c>
      <c r="U39" s="11">
        <f t="shared" si="21"/>
        <v>0</v>
      </c>
      <c r="V39" s="11">
        <f t="shared" si="21"/>
        <v>1912373136</v>
      </c>
      <c r="W39" s="11">
        <f t="shared" si="21"/>
        <v>0</v>
      </c>
      <c r="X39" s="11">
        <f t="shared" si="21"/>
        <v>141286083</v>
      </c>
      <c r="Y39" s="11">
        <f t="shared" si="21"/>
        <v>192093858</v>
      </c>
      <c r="Z39" s="11">
        <f t="shared" si="21"/>
        <v>189154962</v>
      </c>
      <c r="AA39" s="11">
        <f t="shared" si="21"/>
        <v>188822124</v>
      </c>
      <c r="AB39" s="11">
        <f t="shared" si="21"/>
        <v>196196257</v>
      </c>
      <c r="AC39" s="11">
        <f t="shared" si="21"/>
        <v>562404939</v>
      </c>
      <c r="AD39" s="11">
        <f t="shared" si="21"/>
        <v>259334627</v>
      </c>
      <c r="AE39" s="11">
        <f t="shared" si="21"/>
        <v>183080286</v>
      </c>
      <c r="AF39" s="11">
        <f t="shared" si="21"/>
        <v>0</v>
      </c>
      <c r="AG39" s="11">
        <f t="shared" si="21"/>
        <v>0</v>
      </c>
      <c r="AH39" s="11">
        <f t="shared" si="21"/>
        <v>0</v>
      </c>
      <c r="AI39" s="11">
        <f t="shared" si="21"/>
        <v>1912373136</v>
      </c>
      <c r="AJ39" s="11">
        <f t="shared" si="21"/>
        <v>0</v>
      </c>
      <c r="AK39" s="11">
        <f t="shared" si="21"/>
        <v>141286083</v>
      </c>
      <c r="AL39" s="11">
        <f t="shared" si="21"/>
        <v>192093858</v>
      </c>
      <c r="AM39" s="11">
        <f t="shared" si="21"/>
        <v>189154962</v>
      </c>
      <c r="AN39" s="11">
        <f t="shared" si="21"/>
        <v>188822124</v>
      </c>
      <c r="AO39" s="11">
        <f t="shared" si="21"/>
        <v>196196257</v>
      </c>
      <c r="AP39" s="11">
        <f t="shared" si="21"/>
        <v>562404939</v>
      </c>
      <c r="AQ39" s="11">
        <f t="shared" si="21"/>
        <v>259334627</v>
      </c>
      <c r="AR39" s="11">
        <f t="shared" si="21"/>
        <v>183080286</v>
      </c>
      <c r="AS39" s="11">
        <f t="shared" si="21"/>
        <v>0</v>
      </c>
      <c r="AT39" s="11">
        <f t="shared" si="21"/>
        <v>0</v>
      </c>
      <c r="AU39" s="11">
        <f t="shared" si="21"/>
        <v>0</v>
      </c>
      <c r="AV39" s="11">
        <f t="shared" si="21"/>
        <v>1912373136</v>
      </c>
      <c r="AW39" s="11">
        <f t="shared" si="21"/>
        <v>0</v>
      </c>
      <c r="AX39" s="11">
        <f t="shared" si="21"/>
        <v>141286083</v>
      </c>
      <c r="AY39" s="11">
        <f t="shared" si="21"/>
        <v>192093858</v>
      </c>
      <c r="AZ39" s="11">
        <f t="shared" si="21"/>
        <v>189154962</v>
      </c>
      <c r="BA39" s="11">
        <f t="shared" si="21"/>
        <v>188822124</v>
      </c>
      <c r="BB39" s="11">
        <f t="shared" si="21"/>
        <v>196196257</v>
      </c>
      <c r="BC39" s="11">
        <f t="shared" si="21"/>
        <v>562404939</v>
      </c>
      <c r="BD39" s="11">
        <f t="shared" si="21"/>
        <v>259334627</v>
      </c>
      <c r="BE39" s="11">
        <f t="shared" si="21"/>
        <v>183080286</v>
      </c>
      <c r="BF39" s="11">
        <f t="shared" si="21"/>
        <v>0</v>
      </c>
      <c r="BG39" s="11">
        <f t="shared" si="21"/>
        <v>0</v>
      </c>
      <c r="BH39" s="11">
        <f t="shared" si="21"/>
        <v>0</v>
      </c>
      <c r="BI39" s="48">
        <f t="shared" si="21"/>
        <v>1912373136</v>
      </c>
      <c r="BJ39" s="36">
        <f>SUM(BJ40:BJ44)</f>
        <v>2062910631</v>
      </c>
      <c r="BK39" s="36">
        <f>SUM(BK40:BK44)</f>
        <v>0</v>
      </c>
      <c r="BL39" s="36">
        <f>SUM(BL40:BL44)</f>
        <v>0</v>
      </c>
      <c r="BM39" s="36">
        <f>SUM(BM40:BM44)</f>
        <v>0</v>
      </c>
    </row>
    <row r="40" spans="1:65" x14ac:dyDescent="0.2">
      <c r="A40" s="47" t="s">
        <v>12</v>
      </c>
      <c r="B40" s="12">
        <v>1</v>
      </c>
      <c r="C40" s="12">
        <v>0</v>
      </c>
      <c r="D40" s="12">
        <v>5</v>
      </c>
      <c r="E40" s="12">
        <v>2</v>
      </c>
      <c r="F40" s="12">
        <v>2</v>
      </c>
      <c r="G40" s="12">
        <v>10</v>
      </c>
      <c r="H40" s="13" t="s">
        <v>46</v>
      </c>
      <c r="I40" s="79">
        <v>1729765193</v>
      </c>
      <c r="J40" s="14">
        <v>0</v>
      </c>
      <c r="K40" s="86">
        <v>44382900</v>
      </c>
      <c r="L40" s="86">
        <v>87879101</v>
      </c>
      <c r="M40" s="86">
        <v>85533345</v>
      </c>
      <c r="N40" s="87">
        <v>87934911</v>
      </c>
      <c r="O40" s="86">
        <v>90795663</v>
      </c>
      <c r="P40" s="79">
        <v>464784730</v>
      </c>
      <c r="Q40" s="79">
        <v>140035746</v>
      </c>
      <c r="R40" s="79">
        <v>85155935</v>
      </c>
      <c r="S40" s="14"/>
      <c r="T40" s="14"/>
      <c r="U40" s="14"/>
      <c r="V40" s="14">
        <f>SUM(J40:U40)</f>
        <v>1086502331</v>
      </c>
      <c r="W40" s="14">
        <v>0</v>
      </c>
      <c r="X40" s="86">
        <v>44382900</v>
      </c>
      <c r="Y40" s="86">
        <v>87879101</v>
      </c>
      <c r="Z40" s="86">
        <v>85533345</v>
      </c>
      <c r="AA40" s="87">
        <v>87934911</v>
      </c>
      <c r="AB40" s="86">
        <v>90795663</v>
      </c>
      <c r="AC40" s="79">
        <v>464784730</v>
      </c>
      <c r="AD40" s="79">
        <v>140035746</v>
      </c>
      <c r="AE40" s="79">
        <v>85155935</v>
      </c>
      <c r="AF40" s="14"/>
      <c r="AG40" s="14"/>
      <c r="AH40" s="14"/>
      <c r="AI40" s="14">
        <f>SUM(W40:AH40)</f>
        <v>1086502331</v>
      </c>
      <c r="AJ40" s="14">
        <v>0</v>
      </c>
      <c r="AK40" s="86">
        <v>44382900</v>
      </c>
      <c r="AL40" s="86">
        <v>87879101</v>
      </c>
      <c r="AM40" s="86">
        <v>85533345</v>
      </c>
      <c r="AN40" s="87">
        <v>87934911</v>
      </c>
      <c r="AO40" s="86">
        <v>90795663</v>
      </c>
      <c r="AP40" s="79">
        <v>464784730</v>
      </c>
      <c r="AQ40" s="79">
        <v>140035746</v>
      </c>
      <c r="AR40" s="79">
        <v>85155935</v>
      </c>
      <c r="AS40" s="14"/>
      <c r="AT40" s="14"/>
      <c r="AU40" s="14"/>
      <c r="AV40" s="14">
        <f>SUM(AJ40:AU40)</f>
        <v>1086502331</v>
      </c>
      <c r="AW40" s="14">
        <v>0</v>
      </c>
      <c r="AX40" s="86">
        <v>44382900</v>
      </c>
      <c r="AY40" s="86">
        <v>87879101</v>
      </c>
      <c r="AZ40" s="86">
        <v>85533345</v>
      </c>
      <c r="BA40" s="87">
        <v>87934911</v>
      </c>
      <c r="BB40" s="86">
        <v>90795663</v>
      </c>
      <c r="BC40" s="79">
        <v>464784730</v>
      </c>
      <c r="BD40" s="79">
        <v>140035746</v>
      </c>
      <c r="BE40" s="79">
        <v>85155935</v>
      </c>
      <c r="BF40" s="14"/>
      <c r="BG40" s="14"/>
      <c r="BH40" s="14"/>
      <c r="BI40" s="49">
        <f>SUM(AW40:BH40)</f>
        <v>1086502331</v>
      </c>
      <c r="BJ40" s="37">
        <f>+I40-V40</f>
        <v>643262862</v>
      </c>
      <c r="BK40" s="37">
        <f>+V40-AI40</f>
        <v>0</v>
      </c>
      <c r="BL40" s="37">
        <f>+AI40-AV40</f>
        <v>0</v>
      </c>
      <c r="BM40" s="37">
        <f>+AV40-BI40</f>
        <v>0</v>
      </c>
    </row>
    <row r="41" spans="1:65" x14ac:dyDescent="0.2">
      <c r="A41" s="47" t="s">
        <v>12</v>
      </c>
      <c r="B41" s="12">
        <v>1</v>
      </c>
      <c r="C41" s="12">
        <v>0</v>
      </c>
      <c r="D41" s="12">
        <v>5</v>
      </c>
      <c r="E41" s="12">
        <v>2</v>
      </c>
      <c r="F41" s="12">
        <v>3</v>
      </c>
      <c r="G41" s="12">
        <v>10</v>
      </c>
      <c r="H41" s="13" t="s">
        <v>47</v>
      </c>
      <c r="I41" s="79">
        <v>1206284431</v>
      </c>
      <c r="J41" s="14">
        <v>0</v>
      </c>
      <c r="K41" s="86">
        <v>67976670</v>
      </c>
      <c r="L41" s="86">
        <v>58740544</v>
      </c>
      <c r="M41" s="86">
        <v>58354940</v>
      </c>
      <c r="N41" s="87">
        <v>55549789</v>
      </c>
      <c r="O41" s="86">
        <v>58305189</v>
      </c>
      <c r="P41" s="79">
        <v>53681748</v>
      </c>
      <c r="Q41" s="79">
        <v>55003369</v>
      </c>
      <c r="R41" s="79">
        <v>53387265</v>
      </c>
      <c r="S41" s="14"/>
      <c r="T41" s="14"/>
      <c r="U41" s="14"/>
      <c r="V41" s="14">
        <f>SUM(J41:U41)</f>
        <v>460999514</v>
      </c>
      <c r="W41" s="14">
        <v>0</v>
      </c>
      <c r="X41" s="86">
        <v>67976670</v>
      </c>
      <c r="Y41" s="86">
        <v>58740544</v>
      </c>
      <c r="Z41" s="86">
        <v>58354940</v>
      </c>
      <c r="AA41" s="87">
        <v>55549789</v>
      </c>
      <c r="AB41" s="86">
        <v>58305189</v>
      </c>
      <c r="AC41" s="79">
        <v>53681748</v>
      </c>
      <c r="AD41" s="79">
        <v>55003369</v>
      </c>
      <c r="AE41" s="79">
        <v>53387265</v>
      </c>
      <c r="AF41" s="14"/>
      <c r="AG41" s="14"/>
      <c r="AH41" s="14"/>
      <c r="AI41" s="14">
        <f>SUM(W41:AH41)</f>
        <v>460999514</v>
      </c>
      <c r="AJ41" s="14">
        <v>0</v>
      </c>
      <c r="AK41" s="86">
        <v>67976670</v>
      </c>
      <c r="AL41" s="86">
        <v>58740544</v>
      </c>
      <c r="AM41" s="86">
        <v>58354940</v>
      </c>
      <c r="AN41" s="87">
        <v>55549789</v>
      </c>
      <c r="AO41" s="86">
        <v>58305189</v>
      </c>
      <c r="AP41" s="79">
        <v>53681748</v>
      </c>
      <c r="AQ41" s="79">
        <v>55003369</v>
      </c>
      <c r="AR41" s="79">
        <v>53387265</v>
      </c>
      <c r="AS41" s="14"/>
      <c r="AT41" s="14"/>
      <c r="AU41" s="14"/>
      <c r="AV41" s="14">
        <f>SUM(AJ41:AU41)</f>
        <v>460999514</v>
      </c>
      <c r="AW41" s="14">
        <v>0</v>
      </c>
      <c r="AX41" s="86">
        <v>67976670</v>
      </c>
      <c r="AY41" s="86">
        <v>58740544</v>
      </c>
      <c r="AZ41" s="86">
        <v>58354940</v>
      </c>
      <c r="BA41" s="87">
        <v>55549789</v>
      </c>
      <c r="BB41" s="86">
        <v>58305189</v>
      </c>
      <c r="BC41" s="79">
        <v>53681748</v>
      </c>
      <c r="BD41" s="79">
        <v>55003369</v>
      </c>
      <c r="BE41" s="79">
        <v>53387265</v>
      </c>
      <c r="BF41" s="14"/>
      <c r="BG41" s="14"/>
      <c r="BH41" s="14"/>
      <c r="BI41" s="49">
        <f>SUM(AW41:BH41)</f>
        <v>460999514</v>
      </c>
      <c r="BJ41" s="37">
        <f>+I41-V41</f>
        <v>745284917</v>
      </c>
      <c r="BK41" s="37">
        <f>+V41-AI41</f>
        <v>0</v>
      </c>
      <c r="BL41" s="37">
        <f>+AI41-AV41</f>
        <v>0</v>
      </c>
      <c r="BM41" s="37">
        <f>+AV41-BI41</f>
        <v>0</v>
      </c>
    </row>
    <row r="42" spans="1:65" x14ac:dyDescent="0.2">
      <c r="A42" s="47" t="s">
        <v>12</v>
      </c>
      <c r="B42" s="12">
        <v>1</v>
      </c>
      <c r="C42" s="12">
        <v>0</v>
      </c>
      <c r="D42" s="12">
        <v>5</v>
      </c>
      <c r="E42" s="12">
        <v>2</v>
      </c>
      <c r="F42" s="12">
        <v>6</v>
      </c>
      <c r="G42" s="12">
        <v>10</v>
      </c>
      <c r="H42" s="13" t="s">
        <v>48</v>
      </c>
      <c r="I42" s="79">
        <v>366318753</v>
      </c>
      <c r="J42" s="14">
        <v>0</v>
      </c>
      <c r="K42" s="86">
        <v>9837463</v>
      </c>
      <c r="L42" s="86">
        <v>7752493</v>
      </c>
      <c r="M42" s="86">
        <v>7481927</v>
      </c>
      <c r="N42" s="87">
        <v>7511104</v>
      </c>
      <c r="O42" s="86">
        <v>7996774</v>
      </c>
      <c r="P42" s="79">
        <v>7371761</v>
      </c>
      <c r="Q42" s="79">
        <v>7260712</v>
      </c>
      <c r="R42" s="79">
        <v>7672086</v>
      </c>
      <c r="S42" s="14"/>
      <c r="T42" s="14"/>
      <c r="U42" s="14"/>
      <c r="V42" s="14">
        <f>SUM(J42:U42)</f>
        <v>62884320</v>
      </c>
      <c r="W42" s="14">
        <v>0</v>
      </c>
      <c r="X42" s="86">
        <v>9837463</v>
      </c>
      <c r="Y42" s="86">
        <v>7752493</v>
      </c>
      <c r="Z42" s="86">
        <v>7481927</v>
      </c>
      <c r="AA42" s="87">
        <v>7511104</v>
      </c>
      <c r="AB42" s="86">
        <v>7996774</v>
      </c>
      <c r="AC42" s="79">
        <v>7371761</v>
      </c>
      <c r="AD42" s="79">
        <v>7260712</v>
      </c>
      <c r="AE42" s="79">
        <v>7672086</v>
      </c>
      <c r="AF42" s="14"/>
      <c r="AG42" s="14"/>
      <c r="AH42" s="14"/>
      <c r="AI42" s="14">
        <f>SUM(W42:AH42)</f>
        <v>62884320</v>
      </c>
      <c r="AJ42" s="14">
        <v>0</v>
      </c>
      <c r="AK42" s="86">
        <v>9837463</v>
      </c>
      <c r="AL42" s="86">
        <v>7752493</v>
      </c>
      <c r="AM42" s="86">
        <v>7481927</v>
      </c>
      <c r="AN42" s="87">
        <v>7511104</v>
      </c>
      <c r="AO42" s="86">
        <v>7996774</v>
      </c>
      <c r="AP42" s="79">
        <v>7371761</v>
      </c>
      <c r="AQ42" s="79">
        <v>7260712</v>
      </c>
      <c r="AR42" s="79">
        <v>7672086</v>
      </c>
      <c r="AS42" s="14"/>
      <c r="AT42" s="14"/>
      <c r="AU42" s="14"/>
      <c r="AV42" s="14">
        <f>SUM(AJ42:AU42)</f>
        <v>62884320</v>
      </c>
      <c r="AW42" s="14">
        <v>0</v>
      </c>
      <c r="AX42" s="86">
        <v>9837463</v>
      </c>
      <c r="AY42" s="86">
        <v>7752493</v>
      </c>
      <c r="AZ42" s="86">
        <v>7481927</v>
      </c>
      <c r="BA42" s="87">
        <v>7511104</v>
      </c>
      <c r="BB42" s="86">
        <v>7996774</v>
      </c>
      <c r="BC42" s="79">
        <v>7371761</v>
      </c>
      <c r="BD42" s="79">
        <v>7260712</v>
      </c>
      <c r="BE42" s="79">
        <v>7672086</v>
      </c>
      <c r="BF42" s="14"/>
      <c r="BG42" s="14"/>
      <c r="BH42" s="14"/>
      <c r="BI42" s="49">
        <f>SUM(AW42:BH42)</f>
        <v>62884320</v>
      </c>
      <c r="BJ42" s="37">
        <f>+I42-V42</f>
        <v>303434433</v>
      </c>
      <c r="BK42" s="37">
        <f>+V42-AI42</f>
        <v>0</v>
      </c>
      <c r="BL42" s="37">
        <f>+AI42-AV42</f>
        <v>0</v>
      </c>
      <c r="BM42" s="37">
        <f>+AV42-BI42</f>
        <v>0</v>
      </c>
    </row>
    <row r="43" spans="1:65" x14ac:dyDescent="0.2">
      <c r="A43" s="47" t="s">
        <v>12</v>
      </c>
      <c r="B43" s="12">
        <v>1</v>
      </c>
      <c r="C43" s="12">
        <v>0</v>
      </c>
      <c r="D43" s="12">
        <v>5</v>
      </c>
      <c r="E43" s="12">
        <v>2</v>
      </c>
      <c r="F43" s="12">
        <v>7</v>
      </c>
      <c r="G43" s="12">
        <v>10</v>
      </c>
      <c r="H43" s="13" t="s">
        <v>49</v>
      </c>
      <c r="I43" s="79">
        <v>90952941</v>
      </c>
      <c r="J43" s="14">
        <v>0</v>
      </c>
      <c r="K43" s="86">
        <v>2776700</v>
      </c>
      <c r="L43" s="86">
        <v>5536000</v>
      </c>
      <c r="M43" s="86">
        <v>5510200</v>
      </c>
      <c r="N43" s="87">
        <v>5470100</v>
      </c>
      <c r="O43" s="86">
        <v>5705531</v>
      </c>
      <c r="P43" s="79">
        <v>5340300</v>
      </c>
      <c r="Q43" s="79">
        <v>5294000</v>
      </c>
      <c r="R43" s="79">
        <v>5346100</v>
      </c>
      <c r="S43" s="14"/>
      <c r="T43" s="14"/>
      <c r="U43" s="14"/>
      <c r="V43" s="14">
        <f>SUM(J43:U43)</f>
        <v>40978931</v>
      </c>
      <c r="W43" s="14">
        <v>0</v>
      </c>
      <c r="X43" s="86">
        <v>2776700</v>
      </c>
      <c r="Y43" s="86">
        <v>5536000</v>
      </c>
      <c r="Z43" s="86">
        <v>5510200</v>
      </c>
      <c r="AA43" s="87">
        <v>5470100</v>
      </c>
      <c r="AB43" s="86">
        <v>5705531</v>
      </c>
      <c r="AC43" s="79">
        <v>5340300</v>
      </c>
      <c r="AD43" s="79">
        <v>5294000</v>
      </c>
      <c r="AE43" s="79">
        <v>5346100</v>
      </c>
      <c r="AF43" s="14"/>
      <c r="AG43" s="14"/>
      <c r="AH43" s="14"/>
      <c r="AI43" s="14">
        <f>SUM(W43:AH43)</f>
        <v>40978931</v>
      </c>
      <c r="AJ43" s="14">
        <v>0</v>
      </c>
      <c r="AK43" s="86">
        <v>2776700</v>
      </c>
      <c r="AL43" s="86">
        <v>5536000</v>
      </c>
      <c r="AM43" s="86">
        <v>5510200</v>
      </c>
      <c r="AN43" s="87">
        <v>5470100</v>
      </c>
      <c r="AO43" s="86">
        <v>5705531</v>
      </c>
      <c r="AP43" s="79">
        <v>5340300</v>
      </c>
      <c r="AQ43" s="79">
        <v>5294000</v>
      </c>
      <c r="AR43" s="79">
        <v>5346100</v>
      </c>
      <c r="AS43" s="14"/>
      <c r="AT43" s="14"/>
      <c r="AU43" s="14"/>
      <c r="AV43" s="14">
        <f>SUM(AJ43:AU43)</f>
        <v>40978931</v>
      </c>
      <c r="AW43" s="14">
        <v>0</v>
      </c>
      <c r="AX43" s="86">
        <v>2776700</v>
      </c>
      <c r="AY43" s="86">
        <v>5536000</v>
      </c>
      <c r="AZ43" s="86">
        <v>5510200</v>
      </c>
      <c r="BA43" s="87">
        <v>5470100</v>
      </c>
      <c r="BB43" s="86">
        <v>5705531</v>
      </c>
      <c r="BC43" s="79">
        <v>5340300</v>
      </c>
      <c r="BD43" s="79">
        <v>5294000</v>
      </c>
      <c r="BE43" s="79">
        <v>5346100</v>
      </c>
      <c r="BF43" s="14"/>
      <c r="BG43" s="14"/>
      <c r="BH43" s="14"/>
      <c r="BI43" s="49">
        <f>SUM(AW43:BH43)</f>
        <v>40978931</v>
      </c>
      <c r="BJ43" s="37">
        <f>+I43-V43</f>
        <v>49974010</v>
      </c>
      <c r="BK43" s="37">
        <f>+V43-AI43</f>
        <v>0</v>
      </c>
      <c r="BL43" s="37">
        <f>+AI43-AV43</f>
        <v>0</v>
      </c>
      <c r="BM43" s="37">
        <f>+AV43-BI43</f>
        <v>0</v>
      </c>
    </row>
    <row r="44" spans="1:65" x14ac:dyDescent="0.2">
      <c r="A44" s="47" t="s">
        <v>12</v>
      </c>
      <c r="B44" s="12">
        <v>1</v>
      </c>
      <c r="C44" s="12">
        <v>0</v>
      </c>
      <c r="D44" s="12">
        <v>5</v>
      </c>
      <c r="E44" s="12">
        <v>6</v>
      </c>
      <c r="F44" s="12">
        <v>0</v>
      </c>
      <c r="G44" s="12">
        <v>10</v>
      </c>
      <c r="H44" s="13" t="s">
        <v>50</v>
      </c>
      <c r="I44" s="79">
        <v>581962449</v>
      </c>
      <c r="J44" s="14">
        <v>0</v>
      </c>
      <c r="K44" s="86">
        <v>16312350</v>
      </c>
      <c r="L44" s="86">
        <v>32185720</v>
      </c>
      <c r="M44" s="86">
        <v>32274550</v>
      </c>
      <c r="N44" s="87">
        <v>32356220</v>
      </c>
      <c r="O44" s="86">
        <v>33393100</v>
      </c>
      <c r="P44" s="79">
        <v>31226400</v>
      </c>
      <c r="Q44" s="79">
        <v>51740800</v>
      </c>
      <c r="R44" s="79">
        <v>31518900</v>
      </c>
      <c r="S44" s="14"/>
      <c r="T44" s="14"/>
      <c r="U44" s="14"/>
      <c r="V44" s="14">
        <f>SUM(J44:U44)</f>
        <v>261008040</v>
      </c>
      <c r="W44" s="14">
        <v>0</v>
      </c>
      <c r="X44" s="86">
        <v>16312350</v>
      </c>
      <c r="Y44" s="86">
        <v>32185720</v>
      </c>
      <c r="Z44" s="86">
        <v>32274550</v>
      </c>
      <c r="AA44" s="87">
        <v>32356220</v>
      </c>
      <c r="AB44" s="86">
        <v>33393100</v>
      </c>
      <c r="AC44" s="79">
        <v>31226400</v>
      </c>
      <c r="AD44" s="79">
        <v>51740800</v>
      </c>
      <c r="AE44" s="79">
        <v>31518900</v>
      </c>
      <c r="AF44" s="14"/>
      <c r="AG44" s="14"/>
      <c r="AH44" s="14"/>
      <c r="AI44" s="14">
        <f>SUM(W44:AH44)</f>
        <v>261008040</v>
      </c>
      <c r="AJ44" s="14">
        <v>0</v>
      </c>
      <c r="AK44" s="86">
        <v>16312350</v>
      </c>
      <c r="AL44" s="86">
        <v>32185720</v>
      </c>
      <c r="AM44" s="86">
        <v>32274550</v>
      </c>
      <c r="AN44" s="87">
        <v>32356220</v>
      </c>
      <c r="AO44" s="86">
        <v>33393100</v>
      </c>
      <c r="AP44" s="79">
        <v>31226400</v>
      </c>
      <c r="AQ44" s="79">
        <v>51740800</v>
      </c>
      <c r="AR44" s="79">
        <v>31518900</v>
      </c>
      <c r="AS44" s="14"/>
      <c r="AT44" s="14"/>
      <c r="AU44" s="14"/>
      <c r="AV44" s="14">
        <f>SUM(AJ44:AU44)</f>
        <v>261008040</v>
      </c>
      <c r="AW44" s="14">
        <v>0</v>
      </c>
      <c r="AX44" s="86">
        <v>16312350</v>
      </c>
      <c r="AY44" s="86">
        <v>32185720</v>
      </c>
      <c r="AZ44" s="86">
        <v>32274550</v>
      </c>
      <c r="BA44" s="87">
        <v>32356220</v>
      </c>
      <c r="BB44" s="86">
        <v>33393100</v>
      </c>
      <c r="BC44" s="79">
        <v>31226400</v>
      </c>
      <c r="BD44" s="79">
        <v>51740800</v>
      </c>
      <c r="BE44" s="79">
        <v>31518900</v>
      </c>
      <c r="BF44" s="14"/>
      <c r="BG44" s="14"/>
      <c r="BH44" s="14"/>
      <c r="BI44" s="49">
        <f>SUM(AW44:BH44)</f>
        <v>261008040</v>
      </c>
      <c r="BJ44" s="37">
        <f>+I44-V44</f>
        <v>320954409</v>
      </c>
      <c r="BK44" s="37">
        <f>+V44-AI44</f>
        <v>0</v>
      </c>
      <c r="BL44" s="37">
        <f>+AI44-AV44</f>
        <v>0</v>
      </c>
      <c r="BM44" s="37">
        <f>+AV44-BI44</f>
        <v>0</v>
      </c>
    </row>
    <row r="45" spans="1:65" x14ac:dyDescent="0.2">
      <c r="A45" s="47"/>
      <c r="B45" s="12"/>
      <c r="C45" s="12"/>
      <c r="D45" s="12"/>
      <c r="E45" s="12"/>
      <c r="F45" s="12"/>
      <c r="G45" s="12"/>
      <c r="H45" s="13"/>
      <c r="I45" s="87"/>
      <c r="J45" s="14"/>
      <c r="K45" s="86"/>
      <c r="L45" s="86"/>
      <c r="M45" s="86"/>
      <c r="N45" s="87"/>
      <c r="O45" s="14"/>
      <c r="P45" s="14"/>
      <c r="Q45" s="14"/>
      <c r="R45" s="14"/>
      <c r="S45" s="14"/>
      <c r="T45" s="14"/>
      <c r="U45" s="14"/>
      <c r="V45" s="14"/>
      <c r="W45" s="14"/>
      <c r="X45" s="86"/>
      <c r="Y45" s="86"/>
      <c r="Z45" s="86"/>
      <c r="AA45" s="87"/>
      <c r="AB45" s="14"/>
      <c r="AC45" s="14"/>
      <c r="AD45" s="14"/>
      <c r="AE45" s="14"/>
      <c r="AF45" s="14"/>
      <c r="AG45" s="14"/>
      <c r="AH45" s="14"/>
      <c r="AI45" s="14"/>
      <c r="AJ45" s="14"/>
      <c r="AK45" s="86"/>
      <c r="AL45" s="86"/>
      <c r="AM45" s="86"/>
      <c r="AN45" s="87"/>
      <c r="AO45" s="14"/>
      <c r="AP45" s="14"/>
      <c r="AQ45" s="14"/>
      <c r="AR45" s="14"/>
      <c r="AS45" s="14"/>
      <c r="AT45" s="14"/>
      <c r="AU45" s="14"/>
      <c r="AV45" s="14"/>
      <c r="AW45" s="14"/>
      <c r="AX45" s="86"/>
      <c r="AY45" s="86"/>
      <c r="AZ45" s="86"/>
      <c r="BA45" s="87"/>
      <c r="BB45" s="14"/>
      <c r="BC45" s="14"/>
      <c r="BD45" s="14"/>
      <c r="BE45" s="14"/>
      <c r="BF45" s="14"/>
      <c r="BG45" s="14"/>
      <c r="BH45" s="14"/>
      <c r="BI45" s="49"/>
      <c r="BJ45" s="37"/>
      <c r="BK45" s="37"/>
      <c r="BL45" s="37"/>
      <c r="BM45" s="37"/>
    </row>
    <row r="46" spans="1:65" ht="15" x14ac:dyDescent="0.2">
      <c r="A46" s="47" t="s">
        <v>12</v>
      </c>
      <c r="B46" s="12">
        <v>2</v>
      </c>
      <c r="C46" s="12"/>
      <c r="D46" s="12"/>
      <c r="E46" s="12"/>
      <c r="F46" s="12"/>
      <c r="G46" s="12"/>
      <c r="H46" s="15" t="s">
        <v>22</v>
      </c>
      <c r="I46" s="11">
        <f>+I47</f>
        <v>2500000000</v>
      </c>
      <c r="J46" s="11">
        <f t="shared" ref="J46:BH47" si="22">+J47</f>
        <v>0</v>
      </c>
      <c r="K46" s="11">
        <f t="shared" si="22"/>
        <v>0</v>
      </c>
      <c r="L46" s="11">
        <f t="shared" si="22"/>
        <v>0</v>
      </c>
      <c r="M46" s="11">
        <f t="shared" si="22"/>
        <v>0</v>
      </c>
      <c r="N46" s="11">
        <f t="shared" si="22"/>
        <v>0</v>
      </c>
      <c r="O46" s="11">
        <f t="shared" si="22"/>
        <v>700000000</v>
      </c>
      <c r="P46" s="11">
        <f t="shared" si="22"/>
        <v>450131337</v>
      </c>
      <c r="Q46" s="11">
        <f t="shared" si="22"/>
        <v>988148193</v>
      </c>
      <c r="R46" s="11">
        <f t="shared" si="22"/>
        <v>241324157</v>
      </c>
      <c r="S46" s="11">
        <f t="shared" si="22"/>
        <v>0</v>
      </c>
      <c r="T46" s="11">
        <f t="shared" si="22"/>
        <v>0</v>
      </c>
      <c r="U46" s="11">
        <f t="shared" si="22"/>
        <v>0</v>
      </c>
      <c r="V46" s="11">
        <f t="shared" si="22"/>
        <v>2379603687</v>
      </c>
      <c r="W46" s="11">
        <f t="shared" si="22"/>
        <v>0</v>
      </c>
      <c r="X46" s="11">
        <f t="shared" si="22"/>
        <v>0</v>
      </c>
      <c r="Y46" s="11">
        <f t="shared" si="22"/>
        <v>0</v>
      </c>
      <c r="Z46" s="11">
        <f t="shared" si="22"/>
        <v>0</v>
      </c>
      <c r="AA46" s="11">
        <f t="shared" si="22"/>
        <v>0</v>
      </c>
      <c r="AB46" s="11">
        <f t="shared" si="22"/>
        <v>0</v>
      </c>
      <c r="AC46" s="11">
        <f t="shared" si="22"/>
        <v>441898919</v>
      </c>
      <c r="AD46" s="11">
        <f t="shared" si="22"/>
        <v>443964670</v>
      </c>
      <c r="AE46" s="11">
        <f t="shared" si="22"/>
        <v>353673853</v>
      </c>
      <c r="AF46" s="11">
        <f t="shared" si="22"/>
        <v>0</v>
      </c>
      <c r="AG46" s="11">
        <f t="shared" si="22"/>
        <v>0</v>
      </c>
      <c r="AH46" s="11">
        <f t="shared" si="22"/>
        <v>0</v>
      </c>
      <c r="AI46" s="11">
        <f t="shared" si="22"/>
        <v>1239537442</v>
      </c>
      <c r="AJ46" s="11">
        <f t="shared" si="22"/>
        <v>0</v>
      </c>
      <c r="AK46" s="11">
        <f t="shared" si="22"/>
        <v>0</v>
      </c>
      <c r="AL46" s="11">
        <f t="shared" si="22"/>
        <v>0</v>
      </c>
      <c r="AM46" s="11">
        <f t="shared" si="22"/>
        <v>0</v>
      </c>
      <c r="AN46" s="11">
        <f t="shared" si="22"/>
        <v>0</v>
      </c>
      <c r="AO46" s="11">
        <f t="shared" si="22"/>
        <v>0</v>
      </c>
      <c r="AP46" s="11">
        <f t="shared" si="22"/>
        <v>0</v>
      </c>
      <c r="AQ46" s="11">
        <f t="shared" si="22"/>
        <v>0</v>
      </c>
      <c r="AR46" s="11">
        <f t="shared" si="22"/>
        <v>339918038</v>
      </c>
      <c r="AS46" s="11">
        <f t="shared" si="22"/>
        <v>0</v>
      </c>
      <c r="AT46" s="11">
        <f t="shared" si="22"/>
        <v>0</v>
      </c>
      <c r="AU46" s="11">
        <f t="shared" si="22"/>
        <v>0</v>
      </c>
      <c r="AV46" s="11">
        <f t="shared" si="22"/>
        <v>339918038</v>
      </c>
      <c r="AW46" s="11">
        <f t="shared" si="22"/>
        <v>0</v>
      </c>
      <c r="AX46" s="11">
        <f t="shared" si="22"/>
        <v>0</v>
      </c>
      <c r="AY46" s="11">
        <f t="shared" si="22"/>
        <v>0</v>
      </c>
      <c r="AZ46" s="11">
        <f t="shared" si="22"/>
        <v>0</v>
      </c>
      <c r="BA46" s="11">
        <f t="shared" si="22"/>
        <v>0</v>
      </c>
      <c r="BB46" s="11">
        <f t="shared" si="22"/>
        <v>0</v>
      </c>
      <c r="BC46" s="11">
        <f t="shared" si="22"/>
        <v>0</v>
      </c>
      <c r="BD46" s="11">
        <f t="shared" si="22"/>
        <v>0</v>
      </c>
      <c r="BE46" s="11">
        <f t="shared" si="22"/>
        <v>339918038</v>
      </c>
      <c r="BF46" s="11">
        <f t="shared" si="22"/>
        <v>0</v>
      </c>
      <c r="BG46" s="11">
        <f t="shared" si="22"/>
        <v>0</v>
      </c>
      <c r="BH46" s="11">
        <f t="shared" si="22"/>
        <v>0</v>
      </c>
      <c r="BI46" s="48">
        <f>+BI47</f>
        <v>339918038</v>
      </c>
      <c r="BJ46" s="36">
        <f>+BJ47</f>
        <v>120396313</v>
      </c>
      <c r="BK46" s="36">
        <f t="shared" ref="BK46:BM47" si="23">+BK47</f>
        <v>1140066245</v>
      </c>
      <c r="BL46" s="36">
        <f t="shared" si="23"/>
        <v>899619404</v>
      </c>
      <c r="BM46" s="36">
        <f t="shared" si="23"/>
        <v>0</v>
      </c>
    </row>
    <row r="47" spans="1:65" ht="15" x14ac:dyDescent="0.2">
      <c r="A47" s="47" t="s">
        <v>12</v>
      </c>
      <c r="B47" s="12">
        <v>2</v>
      </c>
      <c r="C47" s="12">
        <v>0</v>
      </c>
      <c r="D47" s="12">
        <v>4</v>
      </c>
      <c r="E47" s="12"/>
      <c r="F47" s="12"/>
      <c r="G47" s="12"/>
      <c r="H47" s="15" t="s">
        <v>56</v>
      </c>
      <c r="I47" s="11">
        <f>+I48</f>
        <v>2500000000</v>
      </c>
      <c r="J47" s="11">
        <f t="shared" si="22"/>
        <v>0</v>
      </c>
      <c r="K47" s="11">
        <f t="shared" si="22"/>
        <v>0</v>
      </c>
      <c r="L47" s="11">
        <f t="shared" si="22"/>
        <v>0</v>
      </c>
      <c r="M47" s="11">
        <f t="shared" si="22"/>
        <v>0</v>
      </c>
      <c r="N47" s="11">
        <f t="shared" si="22"/>
        <v>0</v>
      </c>
      <c r="O47" s="11">
        <f t="shared" si="22"/>
        <v>700000000</v>
      </c>
      <c r="P47" s="11">
        <f t="shared" si="22"/>
        <v>450131337</v>
      </c>
      <c r="Q47" s="11">
        <f t="shared" si="22"/>
        <v>988148193</v>
      </c>
      <c r="R47" s="11">
        <f t="shared" si="22"/>
        <v>241324157</v>
      </c>
      <c r="S47" s="11">
        <f t="shared" si="22"/>
        <v>0</v>
      </c>
      <c r="T47" s="11">
        <f t="shared" si="22"/>
        <v>0</v>
      </c>
      <c r="U47" s="11">
        <f t="shared" si="22"/>
        <v>0</v>
      </c>
      <c r="V47" s="11">
        <f t="shared" si="22"/>
        <v>2379603687</v>
      </c>
      <c r="W47" s="11">
        <f t="shared" si="22"/>
        <v>0</v>
      </c>
      <c r="X47" s="11">
        <f t="shared" si="22"/>
        <v>0</v>
      </c>
      <c r="Y47" s="11">
        <f t="shared" si="22"/>
        <v>0</v>
      </c>
      <c r="Z47" s="11">
        <f t="shared" si="22"/>
        <v>0</v>
      </c>
      <c r="AA47" s="11">
        <f t="shared" si="22"/>
        <v>0</v>
      </c>
      <c r="AB47" s="11">
        <f t="shared" si="22"/>
        <v>0</v>
      </c>
      <c r="AC47" s="11">
        <f t="shared" si="22"/>
        <v>441898919</v>
      </c>
      <c r="AD47" s="11">
        <f t="shared" si="22"/>
        <v>443964670</v>
      </c>
      <c r="AE47" s="11">
        <f t="shared" si="22"/>
        <v>353673853</v>
      </c>
      <c r="AF47" s="11">
        <f t="shared" si="22"/>
        <v>0</v>
      </c>
      <c r="AG47" s="11">
        <f t="shared" si="22"/>
        <v>0</v>
      </c>
      <c r="AH47" s="11">
        <f t="shared" si="22"/>
        <v>0</v>
      </c>
      <c r="AI47" s="11">
        <f t="shared" si="22"/>
        <v>1239537442</v>
      </c>
      <c r="AJ47" s="11">
        <f t="shared" si="22"/>
        <v>0</v>
      </c>
      <c r="AK47" s="11">
        <f t="shared" si="22"/>
        <v>0</v>
      </c>
      <c r="AL47" s="11">
        <f t="shared" si="22"/>
        <v>0</v>
      </c>
      <c r="AM47" s="11">
        <f t="shared" si="22"/>
        <v>0</v>
      </c>
      <c r="AN47" s="11">
        <f t="shared" si="22"/>
        <v>0</v>
      </c>
      <c r="AO47" s="11">
        <f t="shared" si="22"/>
        <v>0</v>
      </c>
      <c r="AP47" s="11">
        <f t="shared" si="22"/>
        <v>0</v>
      </c>
      <c r="AQ47" s="11">
        <f t="shared" si="22"/>
        <v>0</v>
      </c>
      <c r="AR47" s="11">
        <f t="shared" si="22"/>
        <v>339918038</v>
      </c>
      <c r="AS47" s="11">
        <f t="shared" si="22"/>
        <v>0</v>
      </c>
      <c r="AT47" s="11">
        <f t="shared" si="22"/>
        <v>0</v>
      </c>
      <c r="AU47" s="11">
        <f t="shared" si="22"/>
        <v>0</v>
      </c>
      <c r="AV47" s="11">
        <f t="shared" si="22"/>
        <v>339918038</v>
      </c>
      <c r="AW47" s="11">
        <f t="shared" si="22"/>
        <v>0</v>
      </c>
      <c r="AX47" s="11">
        <f t="shared" si="22"/>
        <v>0</v>
      </c>
      <c r="AY47" s="11">
        <f t="shared" si="22"/>
        <v>0</v>
      </c>
      <c r="AZ47" s="11">
        <f t="shared" si="22"/>
        <v>0</v>
      </c>
      <c r="BA47" s="11">
        <f t="shared" si="22"/>
        <v>0</v>
      </c>
      <c r="BB47" s="11">
        <f t="shared" si="22"/>
        <v>0</v>
      </c>
      <c r="BC47" s="11">
        <f t="shared" si="22"/>
        <v>0</v>
      </c>
      <c r="BD47" s="11">
        <f t="shared" si="22"/>
        <v>0</v>
      </c>
      <c r="BE47" s="11">
        <f t="shared" si="22"/>
        <v>339918038</v>
      </c>
      <c r="BF47" s="11">
        <f t="shared" si="22"/>
        <v>0</v>
      </c>
      <c r="BG47" s="11">
        <f t="shared" si="22"/>
        <v>0</v>
      </c>
      <c r="BH47" s="11">
        <f t="shared" si="22"/>
        <v>0</v>
      </c>
      <c r="BI47" s="48">
        <f>+BI48</f>
        <v>339918038</v>
      </c>
      <c r="BJ47" s="36">
        <f>+BJ48</f>
        <v>120396313</v>
      </c>
      <c r="BK47" s="36">
        <f t="shared" si="23"/>
        <v>1140066245</v>
      </c>
      <c r="BL47" s="36">
        <f t="shared" si="23"/>
        <v>899619404</v>
      </c>
      <c r="BM47" s="36">
        <f t="shared" si="23"/>
        <v>0</v>
      </c>
    </row>
    <row r="48" spans="1:65" x14ac:dyDescent="0.2">
      <c r="A48" s="47" t="s">
        <v>12</v>
      </c>
      <c r="B48" s="12">
        <v>2</v>
      </c>
      <c r="C48" s="12">
        <v>0</v>
      </c>
      <c r="D48" s="12">
        <v>4</v>
      </c>
      <c r="E48" s="12">
        <v>5</v>
      </c>
      <c r="F48" s="12">
        <v>0</v>
      </c>
      <c r="G48" s="12">
        <v>10</v>
      </c>
      <c r="H48" s="13" t="s">
        <v>59</v>
      </c>
      <c r="I48" s="79">
        <v>2500000000</v>
      </c>
      <c r="J48" s="88"/>
      <c r="K48" s="86"/>
      <c r="L48" s="86"/>
      <c r="M48" s="86"/>
      <c r="N48" s="87"/>
      <c r="O48" s="86">
        <v>700000000</v>
      </c>
      <c r="P48" s="79">
        <v>450131337</v>
      </c>
      <c r="Q48" s="79">
        <f>988993193-845000</f>
        <v>988148193</v>
      </c>
      <c r="R48" s="79">
        <v>241324157</v>
      </c>
      <c r="S48" s="22"/>
      <c r="T48" s="22"/>
      <c r="U48" s="22"/>
      <c r="V48" s="14">
        <f>SUM(J48:U48)</f>
        <v>2379603687</v>
      </c>
      <c r="W48" s="88"/>
      <c r="X48" s="86"/>
      <c r="Y48" s="86"/>
      <c r="Z48" s="86"/>
      <c r="AA48" s="87"/>
      <c r="AB48" s="22">
        <v>0</v>
      </c>
      <c r="AC48" s="79">
        <v>441898919</v>
      </c>
      <c r="AD48" s="79">
        <v>443964670</v>
      </c>
      <c r="AE48" s="79">
        <v>353673853</v>
      </c>
      <c r="AF48" s="22"/>
      <c r="AG48" s="22"/>
      <c r="AH48" s="22"/>
      <c r="AI48" s="14">
        <f>SUM(W48:AH48)</f>
        <v>1239537442</v>
      </c>
      <c r="AJ48" s="88"/>
      <c r="AK48" s="86"/>
      <c r="AL48" s="86"/>
      <c r="AM48" s="86"/>
      <c r="AN48" s="87"/>
      <c r="AO48" s="22">
        <v>0</v>
      </c>
      <c r="AP48" s="22">
        <v>0</v>
      </c>
      <c r="AQ48" s="22">
        <v>0</v>
      </c>
      <c r="AR48" s="79">
        <v>339918038</v>
      </c>
      <c r="AS48" s="22"/>
      <c r="AT48" s="22"/>
      <c r="AU48" s="22"/>
      <c r="AV48" s="14">
        <f>SUM(AJ48:AU48)</f>
        <v>339918038</v>
      </c>
      <c r="AW48" s="88"/>
      <c r="AX48" s="86"/>
      <c r="AY48" s="86"/>
      <c r="AZ48" s="86"/>
      <c r="BA48" s="87"/>
      <c r="BB48" s="22">
        <v>0</v>
      </c>
      <c r="BC48" s="22">
        <v>0</v>
      </c>
      <c r="BD48" s="22">
        <v>0</v>
      </c>
      <c r="BE48" s="79">
        <v>339918038</v>
      </c>
      <c r="BF48" s="22"/>
      <c r="BG48" s="22"/>
      <c r="BH48" s="22"/>
      <c r="BI48" s="49">
        <f>SUM(AW48:BH48)</f>
        <v>339918038</v>
      </c>
      <c r="BJ48" s="37">
        <f t="shared" ref="BJ48" si="24">+I48-V48</f>
        <v>120396313</v>
      </c>
      <c r="BK48" s="37">
        <f t="shared" ref="BK48" si="25">+V48-AI48</f>
        <v>1140066245</v>
      </c>
      <c r="BL48" s="37">
        <f t="shared" ref="BL48" si="26">+AI48-AV48</f>
        <v>899619404</v>
      </c>
      <c r="BM48" s="37">
        <f t="shared" ref="BM48" si="27">+AV48-BI48</f>
        <v>0</v>
      </c>
    </row>
    <row r="49" spans="1:65" x14ac:dyDescent="0.2">
      <c r="A49" s="47"/>
      <c r="B49" s="12"/>
      <c r="C49" s="12"/>
      <c r="D49" s="12"/>
      <c r="E49" s="12"/>
      <c r="F49" s="12"/>
      <c r="G49" s="12"/>
      <c r="H49" s="13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49"/>
      <c r="BJ49" s="37"/>
      <c r="BK49" s="37"/>
      <c r="BL49" s="37"/>
      <c r="BM49" s="37"/>
    </row>
    <row r="50" spans="1:65" s="19" customFormat="1" ht="15" x14ac:dyDescent="0.2">
      <c r="A50" s="47" t="s">
        <v>12</v>
      </c>
      <c r="B50" s="12">
        <v>3</v>
      </c>
      <c r="C50" s="12"/>
      <c r="D50" s="12"/>
      <c r="E50" s="12"/>
      <c r="F50" s="12"/>
      <c r="G50" s="12"/>
      <c r="H50" s="15" t="s">
        <v>23</v>
      </c>
      <c r="I50" s="18">
        <f>+I51</f>
        <v>79275498</v>
      </c>
      <c r="J50" s="18">
        <f t="shared" ref="J50:BH51" si="28">+J51</f>
        <v>0</v>
      </c>
      <c r="K50" s="18">
        <f t="shared" si="28"/>
        <v>0</v>
      </c>
      <c r="L50" s="18">
        <f t="shared" si="28"/>
        <v>0</v>
      </c>
      <c r="M50" s="18">
        <f t="shared" si="28"/>
        <v>0</v>
      </c>
      <c r="N50" s="18">
        <f t="shared" si="28"/>
        <v>0</v>
      </c>
      <c r="O50" s="18">
        <f t="shared" si="28"/>
        <v>0</v>
      </c>
      <c r="P50" s="18">
        <f t="shared" si="28"/>
        <v>79275498</v>
      </c>
      <c r="Q50" s="18">
        <f t="shared" si="28"/>
        <v>0</v>
      </c>
      <c r="R50" s="18">
        <f t="shared" si="28"/>
        <v>0</v>
      </c>
      <c r="S50" s="18">
        <f t="shared" si="28"/>
        <v>0</v>
      </c>
      <c r="T50" s="18">
        <f t="shared" si="28"/>
        <v>0</v>
      </c>
      <c r="U50" s="18">
        <f t="shared" si="28"/>
        <v>0</v>
      </c>
      <c r="V50" s="18">
        <f t="shared" si="28"/>
        <v>79275498</v>
      </c>
      <c r="W50" s="18">
        <f t="shared" si="28"/>
        <v>0</v>
      </c>
      <c r="X50" s="18">
        <f t="shared" si="28"/>
        <v>0</v>
      </c>
      <c r="Y50" s="18">
        <f t="shared" si="28"/>
        <v>0</v>
      </c>
      <c r="Z50" s="18">
        <f t="shared" si="28"/>
        <v>0</v>
      </c>
      <c r="AA50" s="18">
        <f t="shared" si="28"/>
        <v>0</v>
      </c>
      <c r="AB50" s="18">
        <f t="shared" si="28"/>
        <v>0</v>
      </c>
      <c r="AC50" s="18">
        <f t="shared" si="28"/>
        <v>0</v>
      </c>
      <c r="AD50" s="18">
        <f t="shared" si="28"/>
        <v>79275498</v>
      </c>
      <c r="AE50" s="18">
        <f t="shared" si="28"/>
        <v>0</v>
      </c>
      <c r="AF50" s="18">
        <f t="shared" si="28"/>
        <v>0</v>
      </c>
      <c r="AG50" s="18">
        <f t="shared" si="28"/>
        <v>0</v>
      </c>
      <c r="AH50" s="18">
        <f t="shared" si="28"/>
        <v>0</v>
      </c>
      <c r="AI50" s="18">
        <f t="shared" si="28"/>
        <v>79275498</v>
      </c>
      <c r="AJ50" s="18">
        <f t="shared" si="28"/>
        <v>0</v>
      </c>
      <c r="AK50" s="18">
        <f t="shared" si="28"/>
        <v>0</v>
      </c>
      <c r="AL50" s="18">
        <f t="shared" si="28"/>
        <v>0</v>
      </c>
      <c r="AM50" s="18">
        <f t="shared" si="28"/>
        <v>0</v>
      </c>
      <c r="AN50" s="18">
        <f t="shared" si="28"/>
        <v>0</v>
      </c>
      <c r="AO50" s="18">
        <f t="shared" si="28"/>
        <v>0</v>
      </c>
      <c r="AP50" s="18">
        <f t="shared" si="28"/>
        <v>0</v>
      </c>
      <c r="AQ50" s="18">
        <f t="shared" si="28"/>
        <v>79275498</v>
      </c>
      <c r="AR50" s="18">
        <f t="shared" si="28"/>
        <v>0</v>
      </c>
      <c r="AS50" s="18">
        <f t="shared" si="28"/>
        <v>0</v>
      </c>
      <c r="AT50" s="18">
        <f t="shared" si="28"/>
        <v>0</v>
      </c>
      <c r="AU50" s="18">
        <f t="shared" si="28"/>
        <v>0</v>
      </c>
      <c r="AV50" s="18">
        <f t="shared" si="28"/>
        <v>79275498</v>
      </c>
      <c r="AW50" s="18">
        <f t="shared" si="28"/>
        <v>0</v>
      </c>
      <c r="AX50" s="18">
        <f t="shared" si="28"/>
        <v>0</v>
      </c>
      <c r="AY50" s="18">
        <f t="shared" si="28"/>
        <v>0</v>
      </c>
      <c r="AZ50" s="18">
        <f t="shared" si="28"/>
        <v>0</v>
      </c>
      <c r="BA50" s="18">
        <f t="shared" si="28"/>
        <v>0</v>
      </c>
      <c r="BB50" s="18">
        <f t="shared" si="28"/>
        <v>0</v>
      </c>
      <c r="BC50" s="18">
        <f t="shared" si="28"/>
        <v>0</v>
      </c>
      <c r="BD50" s="18">
        <f t="shared" si="28"/>
        <v>79275498</v>
      </c>
      <c r="BE50" s="18">
        <f t="shared" si="28"/>
        <v>0</v>
      </c>
      <c r="BF50" s="18">
        <f t="shared" si="28"/>
        <v>0</v>
      </c>
      <c r="BG50" s="18">
        <f t="shared" si="28"/>
        <v>0</v>
      </c>
      <c r="BH50" s="18">
        <f t="shared" si="28"/>
        <v>0</v>
      </c>
      <c r="BI50" s="48">
        <f>+BI51</f>
        <v>79275498</v>
      </c>
      <c r="BJ50" s="39">
        <f>+BJ51</f>
        <v>0</v>
      </c>
      <c r="BK50" s="39">
        <f t="shared" ref="BK50:BM50" si="29">+BK51</f>
        <v>0</v>
      </c>
      <c r="BL50" s="39">
        <f t="shared" si="29"/>
        <v>0</v>
      </c>
      <c r="BM50" s="39">
        <f t="shared" si="29"/>
        <v>0</v>
      </c>
    </row>
    <row r="51" spans="1:65" ht="15" x14ac:dyDescent="0.2">
      <c r="A51" s="47" t="s">
        <v>12</v>
      </c>
      <c r="B51" s="12">
        <v>3</v>
      </c>
      <c r="C51" s="12">
        <v>2</v>
      </c>
      <c r="D51" s="12"/>
      <c r="E51" s="12"/>
      <c r="F51" s="12"/>
      <c r="G51" s="12"/>
      <c r="H51" s="15" t="s">
        <v>51</v>
      </c>
      <c r="I51" s="11">
        <f>+I52</f>
        <v>79275498</v>
      </c>
      <c r="J51" s="11">
        <f t="shared" si="28"/>
        <v>0</v>
      </c>
      <c r="K51" s="11">
        <f t="shared" si="28"/>
        <v>0</v>
      </c>
      <c r="L51" s="11">
        <f t="shared" si="28"/>
        <v>0</v>
      </c>
      <c r="M51" s="11">
        <f t="shared" si="28"/>
        <v>0</v>
      </c>
      <c r="N51" s="11">
        <f t="shared" si="28"/>
        <v>0</v>
      </c>
      <c r="O51" s="11">
        <f t="shared" si="28"/>
        <v>0</v>
      </c>
      <c r="P51" s="11">
        <f t="shared" si="28"/>
        <v>79275498</v>
      </c>
      <c r="Q51" s="11">
        <f t="shared" si="28"/>
        <v>0</v>
      </c>
      <c r="R51" s="11">
        <f t="shared" si="28"/>
        <v>0</v>
      </c>
      <c r="S51" s="11">
        <f t="shared" si="28"/>
        <v>0</v>
      </c>
      <c r="T51" s="11">
        <f t="shared" si="28"/>
        <v>0</v>
      </c>
      <c r="U51" s="11">
        <f t="shared" si="28"/>
        <v>0</v>
      </c>
      <c r="V51" s="11">
        <f t="shared" si="28"/>
        <v>79275498</v>
      </c>
      <c r="W51" s="11">
        <f t="shared" si="28"/>
        <v>0</v>
      </c>
      <c r="X51" s="11">
        <f t="shared" si="28"/>
        <v>0</v>
      </c>
      <c r="Y51" s="11">
        <f t="shared" si="28"/>
        <v>0</v>
      </c>
      <c r="Z51" s="11">
        <f t="shared" si="28"/>
        <v>0</v>
      </c>
      <c r="AA51" s="11">
        <f t="shared" si="28"/>
        <v>0</v>
      </c>
      <c r="AB51" s="11">
        <f t="shared" si="28"/>
        <v>0</v>
      </c>
      <c r="AC51" s="11">
        <f t="shared" si="28"/>
        <v>0</v>
      </c>
      <c r="AD51" s="11">
        <f t="shared" si="28"/>
        <v>79275498</v>
      </c>
      <c r="AE51" s="11">
        <f t="shared" si="28"/>
        <v>0</v>
      </c>
      <c r="AF51" s="11">
        <f t="shared" si="28"/>
        <v>0</v>
      </c>
      <c r="AG51" s="11">
        <f t="shared" si="28"/>
        <v>0</v>
      </c>
      <c r="AH51" s="11">
        <f t="shared" si="28"/>
        <v>0</v>
      </c>
      <c r="AI51" s="11">
        <f t="shared" si="28"/>
        <v>79275498</v>
      </c>
      <c r="AJ51" s="11">
        <f t="shared" si="28"/>
        <v>0</v>
      </c>
      <c r="AK51" s="11">
        <f t="shared" si="28"/>
        <v>0</v>
      </c>
      <c r="AL51" s="11">
        <f t="shared" si="28"/>
        <v>0</v>
      </c>
      <c r="AM51" s="11">
        <f t="shared" si="28"/>
        <v>0</v>
      </c>
      <c r="AN51" s="11">
        <f t="shared" si="28"/>
        <v>0</v>
      </c>
      <c r="AO51" s="11">
        <f t="shared" si="28"/>
        <v>0</v>
      </c>
      <c r="AP51" s="11">
        <f t="shared" si="28"/>
        <v>0</v>
      </c>
      <c r="AQ51" s="11">
        <f t="shared" si="28"/>
        <v>79275498</v>
      </c>
      <c r="AR51" s="11">
        <f t="shared" si="28"/>
        <v>0</v>
      </c>
      <c r="AS51" s="11">
        <f t="shared" si="28"/>
        <v>0</v>
      </c>
      <c r="AT51" s="11">
        <f t="shared" si="28"/>
        <v>0</v>
      </c>
      <c r="AU51" s="11">
        <f t="shared" si="28"/>
        <v>0</v>
      </c>
      <c r="AV51" s="11">
        <f t="shared" si="28"/>
        <v>79275498</v>
      </c>
      <c r="AW51" s="11">
        <f t="shared" si="28"/>
        <v>0</v>
      </c>
      <c r="AX51" s="11">
        <f t="shared" si="28"/>
        <v>0</v>
      </c>
      <c r="AY51" s="11">
        <f t="shared" si="28"/>
        <v>0</v>
      </c>
      <c r="AZ51" s="11">
        <f t="shared" si="28"/>
        <v>0</v>
      </c>
      <c r="BA51" s="11">
        <f t="shared" si="28"/>
        <v>0</v>
      </c>
      <c r="BB51" s="11">
        <f t="shared" si="28"/>
        <v>0</v>
      </c>
      <c r="BC51" s="11">
        <f t="shared" si="28"/>
        <v>0</v>
      </c>
      <c r="BD51" s="11">
        <f t="shared" si="28"/>
        <v>79275498</v>
      </c>
      <c r="BE51" s="11">
        <f t="shared" si="28"/>
        <v>0</v>
      </c>
      <c r="BF51" s="11">
        <f t="shared" si="28"/>
        <v>0</v>
      </c>
      <c r="BG51" s="11">
        <f t="shared" si="28"/>
        <v>0</v>
      </c>
      <c r="BH51" s="11">
        <f t="shared" si="28"/>
        <v>0</v>
      </c>
      <c r="BI51" s="48">
        <f t="shared" ref="BI51" si="30">+BI52</f>
        <v>79275498</v>
      </c>
      <c r="BJ51" s="36">
        <f>+BJ52</f>
        <v>0</v>
      </c>
      <c r="BK51" s="36">
        <f>+BK52</f>
        <v>0</v>
      </c>
      <c r="BL51" s="36">
        <f>+BL52</f>
        <v>0</v>
      </c>
      <c r="BM51" s="36">
        <f>+BM52</f>
        <v>0</v>
      </c>
    </row>
    <row r="52" spans="1:65" ht="15" x14ac:dyDescent="0.2">
      <c r="A52" s="47" t="s">
        <v>12</v>
      </c>
      <c r="B52" s="12">
        <v>3</v>
      </c>
      <c r="C52" s="12">
        <v>2</v>
      </c>
      <c r="D52" s="12">
        <v>1</v>
      </c>
      <c r="E52" s="12"/>
      <c r="F52" s="12"/>
      <c r="G52" s="12"/>
      <c r="H52" s="15" t="s">
        <v>52</v>
      </c>
      <c r="I52" s="11">
        <f>SUM(I53:I53)</f>
        <v>79275498</v>
      </c>
      <c r="J52" s="11">
        <f t="shared" ref="J52:BI52" si="31">SUM(J53:J53)</f>
        <v>0</v>
      </c>
      <c r="K52" s="11">
        <f t="shared" si="31"/>
        <v>0</v>
      </c>
      <c r="L52" s="11">
        <f t="shared" si="31"/>
        <v>0</v>
      </c>
      <c r="M52" s="11">
        <f t="shared" si="31"/>
        <v>0</v>
      </c>
      <c r="N52" s="11">
        <f t="shared" si="31"/>
        <v>0</v>
      </c>
      <c r="O52" s="11">
        <f t="shared" si="31"/>
        <v>0</v>
      </c>
      <c r="P52" s="11">
        <f t="shared" si="31"/>
        <v>79275498</v>
      </c>
      <c r="Q52" s="11">
        <f t="shared" si="31"/>
        <v>0</v>
      </c>
      <c r="R52" s="11">
        <f t="shared" si="31"/>
        <v>0</v>
      </c>
      <c r="S52" s="11">
        <f t="shared" si="31"/>
        <v>0</v>
      </c>
      <c r="T52" s="11">
        <f t="shared" si="31"/>
        <v>0</v>
      </c>
      <c r="U52" s="11">
        <f t="shared" si="31"/>
        <v>0</v>
      </c>
      <c r="V52" s="11">
        <f t="shared" si="31"/>
        <v>79275498</v>
      </c>
      <c r="W52" s="11">
        <f t="shared" si="31"/>
        <v>0</v>
      </c>
      <c r="X52" s="11">
        <f t="shared" si="31"/>
        <v>0</v>
      </c>
      <c r="Y52" s="11">
        <f t="shared" si="31"/>
        <v>0</v>
      </c>
      <c r="Z52" s="11">
        <f t="shared" si="31"/>
        <v>0</v>
      </c>
      <c r="AA52" s="11">
        <f t="shared" si="31"/>
        <v>0</v>
      </c>
      <c r="AB52" s="11">
        <f t="shared" si="31"/>
        <v>0</v>
      </c>
      <c r="AC52" s="11">
        <f t="shared" si="31"/>
        <v>0</v>
      </c>
      <c r="AD52" s="11">
        <f t="shared" si="31"/>
        <v>79275498</v>
      </c>
      <c r="AE52" s="11">
        <f t="shared" si="31"/>
        <v>0</v>
      </c>
      <c r="AF52" s="11">
        <f t="shared" si="31"/>
        <v>0</v>
      </c>
      <c r="AG52" s="11">
        <f t="shared" si="31"/>
        <v>0</v>
      </c>
      <c r="AH52" s="11">
        <f t="shared" si="31"/>
        <v>0</v>
      </c>
      <c r="AI52" s="11">
        <f t="shared" si="31"/>
        <v>79275498</v>
      </c>
      <c r="AJ52" s="11">
        <f t="shared" si="31"/>
        <v>0</v>
      </c>
      <c r="AK52" s="11">
        <f t="shared" si="31"/>
        <v>0</v>
      </c>
      <c r="AL52" s="11">
        <f t="shared" si="31"/>
        <v>0</v>
      </c>
      <c r="AM52" s="11">
        <f t="shared" si="31"/>
        <v>0</v>
      </c>
      <c r="AN52" s="11">
        <f t="shared" si="31"/>
        <v>0</v>
      </c>
      <c r="AO52" s="11">
        <f t="shared" si="31"/>
        <v>0</v>
      </c>
      <c r="AP52" s="11">
        <f t="shared" si="31"/>
        <v>0</v>
      </c>
      <c r="AQ52" s="11">
        <f t="shared" si="31"/>
        <v>79275498</v>
      </c>
      <c r="AR52" s="11">
        <f t="shared" si="31"/>
        <v>0</v>
      </c>
      <c r="AS52" s="11">
        <f t="shared" si="31"/>
        <v>0</v>
      </c>
      <c r="AT52" s="11">
        <f t="shared" si="31"/>
        <v>0</v>
      </c>
      <c r="AU52" s="11">
        <f t="shared" si="31"/>
        <v>0</v>
      </c>
      <c r="AV52" s="11">
        <f t="shared" si="31"/>
        <v>79275498</v>
      </c>
      <c r="AW52" s="11">
        <f t="shared" si="31"/>
        <v>0</v>
      </c>
      <c r="AX52" s="11">
        <f t="shared" si="31"/>
        <v>0</v>
      </c>
      <c r="AY52" s="11">
        <f t="shared" si="31"/>
        <v>0</v>
      </c>
      <c r="AZ52" s="11">
        <f t="shared" si="31"/>
        <v>0</v>
      </c>
      <c r="BA52" s="11">
        <f t="shared" si="31"/>
        <v>0</v>
      </c>
      <c r="BB52" s="11">
        <f t="shared" si="31"/>
        <v>0</v>
      </c>
      <c r="BC52" s="11">
        <f t="shared" si="31"/>
        <v>0</v>
      </c>
      <c r="BD52" s="11">
        <f t="shared" si="31"/>
        <v>79275498</v>
      </c>
      <c r="BE52" s="11">
        <f t="shared" si="31"/>
        <v>0</v>
      </c>
      <c r="BF52" s="11">
        <f t="shared" si="31"/>
        <v>0</v>
      </c>
      <c r="BG52" s="11">
        <f t="shared" si="31"/>
        <v>0</v>
      </c>
      <c r="BH52" s="11">
        <f t="shared" si="31"/>
        <v>0</v>
      </c>
      <c r="BI52" s="48">
        <f t="shared" si="31"/>
        <v>79275498</v>
      </c>
      <c r="BJ52" s="36">
        <f>SUM(BJ53:BJ53)</f>
        <v>0</v>
      </c>
      <c r="BK52" s="36">
        <f>SUM(BK53:BK53)</f>
        <v>0</v>
      </c>
      <c r="BL52" s="36">
        <f>SUM(BL53:BL53)</f>
        <v>0</v>
      </c>
      <c r="BM52" s="36">
        <f>SUM(BM53:BM53)</f>
        <v>0</v>
      </c>
    </row>
    <row r="53" spans="1:65" x14ac:dyDescent="0.2">
      <c r="A53" s="47" t="s">
        <v>12</v>
      </c>
      <c r="B53" s="12">
        <v>3</v>
      </c>
      <c r="C53" s="12">
        <v>2</v>
      </c>
      <c r="D53" s="12">
        <v>1</v>
      </c>
      <c r="E53" s="12">
        <v>1</v>
      </c>
      <c r="F53" s="12"/>
      <c r="G53" s="12">
        <v>11</v>
      </c>
      <c r="H53" s="13" t="s">
        <v>76</v>
      </c>
      <c r="I53" s="79">
        <v>79275498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79">
        <v>79275498</v>
      </c>
      <c r="Q53" s="14">
        <v>0</v>
      </c>
      <c r="R53" s="100">
        <v>0</v>
      </c>
      <c r="S53" s="14"/>
      <c r="T53" s="14"/>
      <c r="U53" s="14"/>
      <c r="V53" s="14">
        <f>SUM(J53:U53)</f>
        <v>79275498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79">
        <v>79275498</v>
      </c>
      <c r="AE53" s="100">
        <v>0</v>
      </c>
      <c r="AF53" s="14"/>
      <c r="AG53" s="14"/>
      <c r="AH53" s="14"/>
      <c r="AI53" s="14">
        <f>SUM(W53:AH53)</f>
        <v>79275498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0</v>
      </c>
      <c r="AQ53" s="79">
        <v>79275498</v>
      </c>
      <c r="AR53" s="100">
        <v>0</v>
      </c>
      <c r="AS53" s="14"/>
      <c r="AT53" s="14"/>
      <c r="AU53" s="14"/>
      <c r="AV53" s="14">
        <f>SUM(AJ53:AU53)</f>
        <v>79275498</v>
      </c>
      <c r="AW53" s="14">
        <v>0</v>
      </c>
      <c r="AX53" s="14">
        <v>0</v>
      </c>
      <c r="AY53" s="14">
        <v>0</v>
      </c>
      <c r="AZ53" s="14">
        <v>0</v>
      </c>
      <c r="BA53" s="14">
        <v>0</v>
      </c>
      <c r="BB53" s="14">
        <v>0</v>
      </c>
      <c r="BC53" s="14">
        <v>0</v>
      </c>
      <c r="BD53" s="79">
        <v>79275498</v>
      </c>
      <c r="BE53" s="100">
        <v>0</v>
      </c>
      <c r="BF53" s="14"/>
      <c r="BG53" s="14"/>
      <c r="BH53" s="14"/>
      <c r="BI53" s="49">
        <f>SUM(AW53:BH53)</f>
        <v>79275498</v>
      </c>
      <c r="BJ53" s="37">
        <f>+I53-V53</f>
        <v>0</v>
      </c>
      <c r="BK53" s="37">
        <f>+V53-AI53</f>
        <v>0</v>
      </c>
      <c r="BL53" s="37">
        <f>+AI53-AV53</f>
        <v>0</v>
      </c>
      <c r="BM53" s="37">
        <f>+AV53-BI53</f>
        <v>0</v>
      </c>
    </row>
    <row r="54" spans="1:65" x14ac:dyDescent="0.2">
      <c r="A54" s="47"/>
      <c r="B54" s="12"/>
      <c r="C54" s="12"/>
      <c r="D54" s="12"/>
      <c r="E54" s="12"/>
      <c r="F54" s="12"/>
      <c r="G54" s="12"/>
      <c r="H54" s="13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49"/>
      <c r="BJ54" s="37"/>
      <c r="BK54" s="37"/>
      <c r="BL54" s="37"/>
      <c r="BM54" s="37"/>
    </row>
    <row r="55" spans="1:65" ht="15" x14ac:dyDescent="0.2">
      <c r="A55" s="47"/>
      <c r="B55" s="12"/>
      <c r="C55" s="12"/>
      <c r="D55" s="12"/>
      <c r="E55" s="12"/>
      <c r="F55" s="12"/>
      <c r="G55" s="12"/>
      <c r="H55" s="15" t="s">
        <v>96</v>
      </c>
      <c r="I55" s="18">
        <f>+I56</f>
        <v>1956475367</v>
      </c>
      <c r="J55" s="18">
        <f t="shared" ref="J55:BI56" si="32">+J56</f>
        <v>356000000</v>
      </c>
      <c r="K55" s="18">
        <f t="shared" si="32"/>
        <v>0</v>
      </c>
      <c r="L55" s="18">
        <f t="shared" si="32"/>
        <v>0</v>
      </c>
      <c r="M55" s="18">
        <f t="shared" si="32"/>
        <v>0</v>
      </c>
      <c r="N55" s="18">
        <f t="shared" si="32"/>
        <v>0</v>
      </c>
      <c r="O55" s="18">
        <f t="shared" si="32"/>
        <v>26672475</v>
      </c>
      <c r="P55" s="18">
        <f t="shared" si="32"/>
        <v>66621280</v>
      </c>
      <c r="Q55" s="18">
        <f t="shared" si="32"/>
        <v>0</v>
      </c>
      <c r="R55" s="18">
        <f t="shared" si="32"/>
        <v>0</v>
      </c>
      <c r="S55" s="18">
        <f t="shared" si="32"/>
        <v>0</v>
      </c>
      <c r="T55" s="18">
        <f t="shared" si="32"/>
        <v>0</v>
      </c>
      <c r="U55" s="18">
        <f t="shared" si="32"/>
        <v>0</v>
      </c>
      <c r="V55" s="18">
        <f t="shared" si="32"/>
        <v>449293755</v>
      </c>
      <c r="W55" s="18">
        <f t="shared" si="32"/>
        <v>32024800</v>
      </c>
      <c r="X55" s="18">
        <f t="shared" si="32"/>
        <v>0</v>
      </c>
      <c r="Y55" s="18">
        <f t="shared" si="32"/>
        <v>0</v>
      </c>
      <c r="Z55" s="18">
        <f t="shared" si="32"/>
        <v>147200000</v>
      </c>
      <c r="AA55" s="18">
        <f t="shared" si="32"/>
        <v>0</v>
      </c>
      <c r="AB55" s="18">
        <f t="shared" si="32"/>
        <v>158400000</v>
      </c>
      <c r="AC55" s="18">
        <f t="shared" si="32"/>
        <v>64333080</v>
      </c>
      <c r="AD55" s="18">
        <f t="shared" si="32"/>
        <v>0</v>
      </c>
      <c r="AE55" s="18">
        <f t="shared" si="32"/>
        <v>26672475</v>
      </c>
      <c r="AF55" s="18">
        <f t="shared" si="32"/>
        <v>0</v>
      </c>
      <c r="AG55" s="18">
        <f t="shared" si="32"/>
        <v>0</v>
      </c>
      <c r="AH55" s="18">
        <f t="shared" si="32"/>
        <v>0</v>
      </c>
      <c r="AI55" s="18">
        <f t="shared" si="32"/>
        <v>428630355</v>
      </c>
      <c r="AJ55" s="18">
        <f t="shared" si="32"/>
        <v>0</v>
      </c>
      <c r="AK55" s="18">
        <f t="shared" si="32"/>
        <v>0</v>
      </c>
      <c r="AL55" s="18">
        <f t="shared" si="32"/>
        <v>0</v>
      </c>
      <c r="AM55" s="18">
        <f t="shared" si="32"/>
        <v>0</v>
      </c>
      <c r="AN55" s="18">
        <f t="shared" si="32"/>
        <v>0</v>
      </c>
      <c r="AO55" s="18">
        <f t="shared" si="32"/>
        <v>16420977</v>
      </c>
      <c r="AP55" s="18">
        <f t="shared" si="32"/>
        <v>63613756</v>
      </c>
      <c r="AQ55" s="18">
        <f t="shared" si="32"/>
        <v>45312419</v>
      </c>
      <c r="AR55" s="18">
        <f t="shared" si="32"/>
        <v>38812949</v>
      </c>
      <c r="AS55" s="18">
        <f t="shared" si="32"/>
        <v>0</v>
      </c>
      <c r="AT55" s="18">
        <f t="shared" si="32"/>
        <v>0</v>
      </c>
      <c r="AU55" s="18">
        <f t="shared" si="32"/>
        <v>0</v>
      </c>
      <c r="AV55" s="18">
        <f t="shared" si="32"/>
        <v>164160101</v>
      </c>
      <c r="AW55" s="18">
        <f t="shared" si="32"/>
        <v>0</v>
      </c>
      <c r="AX55" s="18">
        <f t="shared" si="32"/>
        <v>0</v>
      </c>
      <c r="AY55" s="18">
        <f t="shared" si="32"/>
        <v>0</v>
      </c>
      <c r="AZ55" s="18">
        <f t="shared" si="32"/>
        <v>0</v>
      </c>
      <c r="BA55" s="18">
        <f t="shared" si="32"/>
        <v>0</v>
      </c>
      <c r="BB55" s="18">
        <f t="shared" si="32"/>
        <v>16420977</v>
      </c>
      <c r="BC55" s="18">
        <f t="shared" si="32"/>
        <v>63613756</v>
      </c>
      <c r="BD55" s="18">
        <f t="shared" si="32"/>
        <v>45312419</v>
      </c>
      <c r="BE55" s="18">
        <f t="shared" si="32"/>
        <v>38812949</v>
      </c>
      <c r="BF55" s="18">
        <f t="shared" si="32"/>
        <v>0</v>
      </c>
      <c r="BG55" s="18">
        <f t="shared" si="32"/>
        <v>0</v>
      </c>
      <c r="BH55" s="18">
        <f t="shared" si="32"/>
        <v>0</v>
      </c>
      <c r="BI55" s="51">
        <f t="shared" si="32"/>
        <v>164160101</v>
      </c>
      <c r="BJ55" s="39">
        <f t="shared" ref="BJ55:BM56" si="33">+BJ56</f>
        <v>1507181612</v>
      </c>
      <c r="BK55" s="39">
        <f t="shared" si="33"/>
        <v>20663400</v>
      </c>
      <c r="BL55" s="39">
        <f t="shared" si="33"/>
        <v>264470254</v>
      </c>
      <c r="BM55" s="39">
        <f t="shared" si="33"/>
        <v>0</v>
      </c>
    </row>
    <row r="56" spans="1:65" s="19" customFormat="1" ht="15" x14ac:dyDescent="0.2">
      <c r="A56" s="47" t="s">
        <v>80</v>
      </c>
      <c r="B56" s="12">
        <v>8</v>
      </c>
      <c r="C56" s="12"/>
      <c r="D56" s="12"/>
      <c r="E56" s="12"/>
      <c r="F56" s="12"/>
      <c r="G56" s="12">
        <v>11</v>
      </c>
      <c r="H56" s="15" t="s">
        <v>113</v>
      </c>
      <c r="I56" s="18">
        <f>+I57</f>
        <v>1956475367</v>
      </c>
      <c r="J56" s="18">
        <f t="shared" si="32"/>
        <v>356000000</v>
      </c>
      <c r="K56" s="18">
        <f t="shared" si="32"/>
        <v>0</v>
      </c>
      <c r="L56" s="18">
        <f t="shared" si="32"/>
        <v>0</v>
      </c>
      <c r="M56" s="18">
        <f t="shared" si="32"/>
        <v>0</v>
      </c>
      <c r="N56" s="18">
        <f t="shared" si="32"/>
        <v>0</v>
      </c>
      <c r="O56" s="18">
        <f t="shared" si="32"/>
        <v>26672475</v>
      </c>
      <c r="P56" s="18">
        <f t="shared" si="32"/>
        <v>66621280</v>
      </c>
      <c r="Q56" s="18">
        <f t="shared" si="32"/>
        <v>0</v>
      </c>
      <c r="R56" s="18">
        <f t="shared" si="32"/>
        <v>0</v>
      </c>
      <c r="S56" s="18">
        <f t="shared" si="32"/>
        <v>0</v>
      </c>
      <c r="T56" s="18">
        <f t="shared" si="32"/>
        <v>0</v>
      </c>
      <c r="U56" s="18">
        <f t="shared" si="32"/>
        <v>0</v>
      </c>
      <c r="V56" s="18">
        <f t="shared" si="32"/>
        <v>449293755</v>
      </c>
      <c r="W56" s="18">
        <f t="shared" si="32"/>
        <v>32024800</v>
      </c>
      <c r="X56" s="18">
        <f t="shared" si="32"/>
        <v>0</v>
      </c>
      <c r="Y56" s="18">
        <f t="shared" si="32"/>
        <v>0</v>
      </c>
      <c r="Z56" s="18">
        <f t="shared" si="32"/>
        <v>147200000</v>
      </c>
      <c r="AA56" s="18">
        <f t="shared" si="32"/>
        <v>0</v>
      </c>
      <c r="AB56" s="18">
        <f t="shared" si="32"/>
        <v>158400000</v>
      </c>
      <c r="AC56" s="18">
        <f t="shared" si="32"/>
        <v>64333080</v>
      </c>
      <c r="AD56" s="18">
        <f t="shared" si="32"/>
        <v>0</v>
      </c>
      <c r="AE56" s="18">
        <f t="shared" si="32"/>
        <v>26672475</v>
      </c>
      <c r="AF56" s="18">
        <f t="shared" si="32"/>
        <v>0</v>
      </c>
      <c r="AG56" s="18">
        <f t="shared" si="32"/>
        <v>0</v>
      </c>
      <c r="AH56" s="18">
        <f t="shared" si="32"/>
        <v>0</v>
      </c>
      <c r="AI56" s="18">
        <f t="shared" si="32"/>
        <v>428630355</v>
      </c>
      <c r="AJ56" s="18">
        <f t="shared" si="32"/>
        <v>0</v>
      </c>
      <c r="AK56" s="18">
        <f t="shared" si="32"/>
        <v>0</v>
      </c>
      <c r="AL56" s="18">
        <f t="shared" si="32"/>
        <v>0</v>
      </c>
      <c r="AM56" s="18">
        <f t="shared" si="32"/>
        <v>0</v>
      </c>
      <c r="AN56" s="18">
        <f t="shared" si="32"/>
        <v>0</v>
      </c>
      <c r="AO56" s="18">
        <f t="shared" si="32"/>
        <v>16420977</v>
      </c>
      <c r="AP56" s="18">
        <f t="shared" si="32"/>
        <v>63613756</v>
      </c>
      <c r="AQ56" s="18">
        <f t="shared" si="32"/>
        <v>45312419</v>
      </c>
      <c r="AR56" s="18">
        <f t="shared" si="32"/>
        <v>38812949</v>
      </c>
      <c r="AS56" s="18">
        <f t="shared" si="32"/>
        <v>0</v>
      </c>
      <c r="AT56" s="18">
        <f t="shared" si="32"/>
        <v>0</v>
      </c>
      <c r="AU56" s="18">
        <f t="shared" si="32"/>
        <v>0</v>
      </c>
      <c r="AV56" s="18">
        <f t="shared" si="32"/>
        <v>164160101</v>
      </c>
      <c r="AW56" s="18">
        <f t="shared" si="32"/>
        <v>0</v>
      </c>
      <c r="AX56" s="18">
        <f t="shared" si="32"/>
        <v>0</v>
      </c>
      <c r="AY56" s="18">
        <f t="shared" si="32"/>
        <v>0</v>
      </c>
      <c r="AZ56" s="18">
        <f t="shared" si="32"/>
        <v>0</v>
      </c>
      <c r="BA56" s="18">
        <f t="shared" si="32"/>
        <v>0</v>
      </c>
      <c r="BB56" s="18">
        <f t="shared" si="32"/>
        <v>16420977</v>
      </c>
      <c r="BC56" s="18">
        <f t="shared" si="32"/>
        <v>63613756</v>
      </c>
      <c r="BD56" s="18">
        <f t="shared" si="32"/>
        <v>45312419</v>
      </c>
      <c r="BE56" s="18">
        <f t="shared" si="32"/>
        <v>38812949</v>
      </c>
      <c r="BF56" s="18">
        <f t="shared" si="32"/>
        <v>0</v>
      </c>
      <c r="BG56" s="18">
        <f t="shared" si="32"/>
        <v>0</v>
      </c>
      <c r="BH56" s="18">
        <f t="shared" si="32"/>
        <v>0</v>
      </c>
      <c r="BI56" s="51">
        <f t="shared" si="32"/>
        <v>164160101</v>
      </c>
      <c r="BJ56" s="39">
        <f t="shared" si="33"/>
        <v>1507181612</v>
      </c>
      <c r="BK56" s="39">
        <f t="shared" si="33"/>
        <v>20663400</v>
      </c>
      <c r="BL56" s="39">
        <f t="shared" si="33"/>
        <v>264470254</v>
      </c>
      <c r="BM56" s="39">
        <f t="shared" si="33"/>
        <v>0</v>
      </c>
    </row>
    <row r="57" spans="1:65" s="64" customFormat="1" hidden="1" x14ac:dyDescent="0.2">
      <c r="A57" s="58" t="s">
        <v>80</v>
      </c>
      <c r="B57" s="59">
        <v>8</v>
      </c>
      <c r="C57" s="59">
        <v>12</v>
      </c>
      <c r="D57" s="59"/>
      <c r="E57" s="59"/>
      <c r="F57" s="59"/>
      <c r="G57" s="59">
        <v>11</v>
      </c>
      <c r="H57" s="60" t="s">
        <v>114</v>
      </c>
      <c r="I57" s="78">
        <v>1956475367</v>
      </c>
      <c r="J57" s="90">
        <v>356000000</v>
      </c>
      <c r="K57" s="61">
        <v>0</v>
      </c>
      <c r="L57" s="61">
        <v>0</v>
      </c>
      <c r="M57" s="89">
        <v>0</v>
      </c>
      <c r="N57" s="61">
        <v>0</v>
      </c>
      <c r="O57" s="89">
        <v>26672475</v>
      </c>
      <c r="P57" s="78">
        <v>66621280</v>
      </c>
      <c r="Q57" s="61">
        <v>0</v>
      </c>
      <c r="R57" s="101">
        <v>0</v>
      </c>
      <c r="S57" s="61"/>
      <c r="T57" s="61"/>
      <c r="U57" s="61"/>
      <c r="V57" s="61">
        <f>SUM(J57:U57)</f>
        <v>449293755</v>
      </c>
      <c r="W57" s="90">
        <v>32024800</v>
      </c>
      <c r="X57" s="61">
        <v>0</v>
      </c>
      <c r="Y57" s="61">
        <v>0</v>
      </c>
      <c r="Z57" s="89">
        <v>147200000</v>
      </c>
      <c r="AA57" s="61">
        <v>0</v>
      </c>
      <c r="AB57" s="89">
        <v>158400000</v>
      </c>
      <c r="AC57" s="78">
        <v>64333080</v>
      </c>
      <c r="AD57" s="61">
        <v>0</v>
      </c>
      <c r="AE57" s="101">
        <v>26672475</v>
      </c>
      <c r="AF57" s="61"/>
      <c r="AG57" s="61"/>
      <c r="AH57" s="61"/>
      <c r="AI57" s="61">
        <f>SUM(W57:AH57)</f>
        <v>428630355</v>
      </c>
      <c r="AJ57" s="61">
        <v>0</v>
      </c>
      <c r="AK57" s="61">
        <v>0</v>
      </c>
      <c r="AL57" s="61">
        <v>0</v>
      </c>
      <c r="AM57" s="61">
        <v>0</v>
      </c>
      <c r="AN57" s="61">
        <v>0</v>
      </c>
      <c r="AO57" s="89">
        <v>16420977</v>
      </c>
      <c r="AP57" s="78">
        <v>63613756</v>
      </c>
      <c r="AQ57" s="78">
        <v>45312419</v>
      </c>
      <c r="AR57" s="101">
        <v>38812949</v>
      </c>
      <c r="AS57" s="61"/>
      <c r="AT57" s="61"/>
      <c r="AU57" s="61"/>
      <c r="AV57" s="61">
        <f>SUM(AJ57:AU57)</f>
        <v>164160101</v>
      </c>
      <c r="AW57" s="61">
        <v>0</v>
      </c>
      <c r="AX57" s="61">
        <v>0</v>
      </c>
      <c r="AY57" s="61">
        <v>0</v>
      </c>
      <c r="AZ57" s="61">
        <v>0</v>
      </c>
      <c r="BA57" s="61">
        <v>0</v>
      </c>
      <c r="BB57" s="89">
        <v>16420977</v>
      </c>
      <c r="BC57" s="78">
        <v>63613756</v>
      </c>
      <c r="BD57" s="78">
        <v>45312419</v>
      </c>
      <c r="BE57" s="78">
        <v>38812949</v>
      </c>
      <c r="BF57" s="61"/>
      <c r="BG57" s="61"/>
      <c r="BH57" s="61"/>
      <c r="BI57" s="62">
        <f>SUM(AW57:BH57)</f>
        <v>164160101</v>
      </c>
      <c r="BJ57" s="63">
        <f>+I57-V57</f>
        <v>1507181612</v>
      </c>
      <c r="BK57" s="63">
        <f>+V57-AI57</f>
        <v>20663400</v>
      </c>
      <c r="BL57" s="63">
        <f>+AI57-AV57</f>
        <v>264470254</v>
      </c>
      <c r="BM57" s="63">
        <f>+AV57-BI57</f>
        <v>0</v>
      </c>
    </row>
    <row r="58" spans="1:65" x14ac:dyDescent="0.2">
      <c r="A58" s="47"/>
      <c r="B58" s="12"/>
      <c r="C58" s="12"/>
      <c r="D58" s="12"/>
      <c r="E58" s="12"/>
      <c r="F58" s="12"/>
      <c r="G58" s="12"/>
      <c r="H58" s="13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49"/>
      <c r="BJ58" s="37"/>
      <c r="BK58" s="37"/>
      <c r="BL58" s="37"/>
      <c r="BM58" s="37"/>
    </row>
    <row r="59" spans="1:65" ht="15" x14ac:dyDescent="0.2">
      <c r="A59" s="47"/>
      <c r="B59" s="12"/>
      <c r="C59" s="12"/>
      <c r="D59" s="12"/>
      <c r="E59" s="12"/>
      <c r="F59" s="12"/>
      <c r="G59" s="12"/>
      <c r="H59" s="15" t="s">
        <v>20</v>
      </c>
      <c r="I59" s="11">
        <f>+I11+I55</f>
        <v>47189538143</v>
      </c>
      <c r="J59" s="11">
        <f t="shared" ref="J59:BH59" si="34">+J11+J55</f>
        <v>6650574696</v>
      </c>
      <c r="K59" s="11">
        <f t="shared" si="34"/>
        <v>1969242199</v>
      </c>
      <c r="L59" s="11">
        <f t="shared" si="34"/>
        <v>2865553196</v>
      </c>
      <c r="M59" s="11">
        <f t="shared" si="34"/>
        <v>3150270473</v>
      </c>
      <c r="N59" s="11">
        <f t="shared" si="34"/>
        <v>2532487068</v>
      </c>
      <c r="O59" s="11">
        <f t="shared" si="34"/>
        <v>3405503807</v>
      </c>
      <c r="P59" s="11">
        <f t="shared" si="34"/>
        <v>5636625720</v>
      </c>
      <c r="Q59" s="11">
        <f t="shared" si="34"/>
        <v>2274531294</v>
      </c>
      <c r="R59" s="11">
        <f t="shared" si="34"/>
        <v>2138323460</v>
      </c>
      <c r="S59" s="11">
        <f t="shared" si="34"/>
        <v>0</v>
      </c>
      <c r="T59" s="11">
        <f t="shared" si="34"/>
        <v>0</v>
      </c>
      <c r="U59" s="11">
        <f t="shared" si="34"/>
        <v>0</v>
      </c>
      <c r="V59" s="11">
        <f t="shared" si="34"/>
        <v>30623111913</v>
      </c>
      <c r="W59" s="11">
        <f t="shared" si="34"/>
        <v>2748041763</v>
      </c>
      <c r="X59" s="11">
        <f t="shared" si="34"/>
        <v>2089910012</v>
      </c>
      <c r="Y59" s="11">
        <f t="shared" si="34"/>
        <v>2968629072</v>
      </c>
      <c r="Z59" s="11">
        <f t="shared" si="34"/>
        <v>3316511409</v>
      </c>
      <c r="AA59" s="11">
        <f t="shared" si="34"/>
        <v>2848231965</v>
      </c>
      <c r="AB59" s="11">
        <f t="shared" si="34"/>
        <v>3410607052</v>
      </c>
      <c r="AC59" s="11">
        <f t="shared" si="34"/>
        <v>4546267292</v>
      </c>
      <c r="AD59" s="11">
        <f t="shared" si="34"/>
        <v>3749778502</v>
      </c>
      <c r="AE59" s="11">
        <f t="shared" si="34"/>
        <v>3308859440</v>
      </c>
      <c r="AF59" s="11">
        <f t="shared" si="34"/>
        <v>0</v>
      </c>
      <c r="AG59" s="11">
        <f t="shared" si="34"/>
        <v>0</v>
      </c>
      <c r="AH59" s="11">
        <f t="shared" si="34"/>
        <v>0</v>
      </c>
      <c r="AI59" s="11">
        <f>+AI11+AI55</f>
        <v>28986836507</v>
      </c>
      <c r="AJ59" s="11">
        <f t="shared" si="34"/>
        <v>588827482</v>
      </c>
      <c r="AK59" s="11">
        <f t="shared" si="34"/>
        <v>1896914040</v>
      </c>
      <c r="AL59" s="11">
        <f t="shared" si="34"/>
        <v>3100719395</v>
      </c>
      <c r="AM59" s="11">
        <f t="shared" si="34"/>
        <v>3691748528</v>
      </c>
      <c r="AN59" s="11">
        <f t="shared" si="34"/>
        <v>3949397325</v>
      </c>
      <c r="AO59" s="11">
        <f t="shared" si="34"/>
        <v>3687274583</v>
      </c>
      <c r="AP59" s="11">
        <f t="shared" si="34"/>
        <v>3796658214</v>
      </c>
      <c r="AQ59" s="11">
        <f t="shared" si="34"/>
        <v>3240948747</v>
      </c>
      <c r="AR59" s="11">
        <f t="shared" si="34"/>
        <v>2443588619</v>
      </c>
      <c r="AS59" s="11">
        <f t="shared" si="34"/>
        <v>0</v>
      </c>
      <c r="AT59" s="11">
        <f t="shared" si="34"/>
        <v>0</v>
      </c>
      <c r="AU59" s="11">
        <f t="shared" si="34"/>
        <v>0</v>
      </c>
      <c r="AV59" s="11">
        <f>+AV11+AV55</f>
        <v>26396076933</v>
      </c>
      <c r="AW59" s="11">
        <f t="shared" si="34"/>
        <v>588827482</v>
      </c>
      <c r="AX59" s="11">
        <f t="shared" si="34"/>
        <v>1884605888</v>
      </c>
      <c r="AY59" s="11">
        <f t="shared" si="34"/>
        <v>3110103531</v>
      </c>
      <c r="AZ59" s="11">
        <f t="shared" si="34"/>
        <v>3694672544</v>
      </c>
      <c r="BA59" s="11">
        <f t="shared" si="34"/>
        <v>3944277213</v>
      </c>
      <c r="BB59" s="11">
        <f t="shared" si="34"/>
        <v>3692394695</v>
      </c>
      <c r="BC59" s="11">
        <f t="shared" si="34"/>
        <v>3796658214</v>
      </c>
      <c r="BD59" s="11">
        <f t="shared" si="34"/>
        <v>3240948747</v>
      </c>
      <c r="BE59" s="11">
        <f t="shared" si="34"/>
        <v>2443588619</v>
      </c>
      <c r="BF59" s="11">
        <f t="shared" si="34"/>
        <v>0</v>
      </c>
      <c r="BG59" s="11">
        <f t="shared" si="34"/>
        <v>0</v>
      </c>
      <c r="BH59" s="11">
        <f t="shared" si="34"/>
        <v>0</v>
      </c>
      <c r="BI59" s="48">
        <f>+BI11+BI55</f>
        <v>26396076933</v>
      </c>
      <c r="BJ59" s="36">
        <f>+BJ11+BJ55</f>
        <v>16566426230</v>
      </c>
      <c r="BK59" s="36">
        <f>+BK11+BK55</f>
        <v>1636275406</v>
      </c>
      <c r="BL59" s="36">
        <f>+BL11+BL55</f>
        <v>2590759574</v>
      </c>
      <c r="BM59" s="36">
        <f>+BM11+BM55</f>
        <v>0</v>
      </c>
    </row>
    <row r="60" spans="1:65" ht="15" x14ac:dyDescent="0.2">
      <c r="A60" s="47"/>
      <c r="B60" s="12"/>
      <c r="C60" s="12"/>
      <c r="D60" s="12"/>
      <c r="E60" s="12"/>
      <c r="F60" s="12"/>
      <c r="G60" s="12"/>
      <c r="H60" s="15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48"/>
      <c r="BJ60" s="36"/>
      <c r="BK60" s="36"/>
      <c r="BL60" s="36"/>
      <c r="BM60" s="36"/>
    </row>
    <row r="61" spans="1:65" ht="15" x14ac:dyDescent="0.2">
      <c r="A61" s="45"/>
      <c r="B61" s="9"/>
      <c r="C61" s="9"/>
      <c r="D61" s="9"/>
      <c r="E61" s="9"/>
      <c r="F61" s="9"/>
      <c r="G61" s="9"/>
      <c r="H61" s="15" t="s">
        <v>13</v>
      </c>
      <c r="I61" s="16">
        <f>+I62+I70+I88</f>
        <v>68918432742</v>
      </c>
      <c r="J61" s="16">
        <f t="shared" ref="J61:BM61" si="35">+J62+J70+J88</f>
        <v>43373765744</v>
      </c>
      <c r="K61" s="16">
        <f t="shared" si="35"/>
        <v>4792803446</v>
      </c>
      <c r="L61" s="16">
        <f t="shared" si="35"/>
        <v>3925679607</v>
      </c>
      <c r="M61" s="16">
        <f t="shared" si="35"/>
        <v>265809615</v>
      </c>
      <c r="N61" s="16">
        <f t="shared" si="35"/>
        <v>3340302070</v>
      </c>
      <c r="O61" s="16">
        <f t="shared" si="35"/>
        <v>3839865613</v>
      </c>
      <c r="P61" s="16">
        <f t="shared" si="35"/>
        <v>1405440927</v>
      </c>
      <c r="Q61" s="16">
        <f t="shared" si="35"/>
        <v>1068885498</v>
      </c>
      <c r="R61" s="16">
        <f t="shared" si="35"/>
        <v>508036064.51999998</v>
      </c>
      <c r="S61" s="16">
        <f t="shared" si="35"/>
        <v>0</v>
      </c>
      <c r="T61" s="16">
        <f t="shared" si="35"/>
        <v>0</v>
      </c>
      <c r="U61" s="16">
        <f t="shared" si="35"/>
        <v>0</v>
      </c>
      <c r="V61" s="16">
        <f t="shared" si="35"/>
        <v>62520588584.519997</v>
      </c>
      <c r="W61" s="16">
        <f t="shared" si="35"/>
        <v>33282048233</v>
      </c>
      <c r="X61" s="16">
        <f t="shared" si="35"/>
        <v>8978092053</v>
      </c>
      <c r="Y61" s="16">
        <f t="shared" si="35"/>
        <v>3492641468</v>
      </c>
      <c r="Z61" s="16">
        <f t="shared" si="35"/>
        <v>974346361</v>
      </c>
      <c r="AA61" s="16">
        <f t="shared" si="35"/>
        <v>948957434</v>
      </c>
      <c r="AB61" s="16">
        <f t="shared" si="35"/>
        <v>1828438167</v>
      </c>
      <c r="AC61" s="16">
        <f t="shared" si="35"/>
        <v>1890180401</v>
      </c>
      <c r="AD61" s="16">
        <f t="shared" si="35"/>
        <v>2151001593</v>
      </c>
      <c r="AE61" s="16">
        <f t="shared" si="35"/>
        <v>886565206.1099999</v>
      </c>
      <c r="AF61" s="16">
        <f t="shared" si="35"/>
        <v>0</v>
      </c>
      <c r="AG61" s="16">
        <f t="shared" si="35"/>
        <v>0</v>
      </c>
      <c r="AH61" s="16">
        <f t="shared" si="35"/>
        <v>0</v>
      </c>
      <c r="AI61" s="16">
        <f t="shared" si="35"/>
        <v>54432270916.110001</v>
      </c>
      <c r="AJ61" s="16">
        <f t="shared" si="35"/>
        <v>259264209</v>
      </c>
      <c r="AK61" s="16">
        <f t="shared" si="35"/>
        <v>10636293307</v>
      </c>
      <c r="AL61" s="16">
        <f t="shared" si="35"/>
        <v>3711249548</v>
      </c>
      <c r="AM61" s="16">
        <f t="shared" si="35"/>
        <v>4086482947</v>
      </c>
      <c r="AN61" s="16">
        <f t="shared" si="35"/>
        <v>4227384419</v>
      </c>
      <c r="AO61" s="16">
        <f t="shared" si="35"/>
        <v>3661420752</v>
      </c>
      <c r="AP61" s="16">
        <f t="shared" si="35"/>
        <v>4433355001</v>
      </c>
      <c r="AQ61" s="16">
        <f t="shared" si="35"/>
        <v>4190498270</v>
      </c>
      <c r="AR61" s="16">
        <f t="shared" si="35"/>
        <v>4584768868.3699999</v>
      </c>
      <c r="AS61" s="16">
        <f t="shared" si="35"/>
        <v>0</v>
      </c>
      <c r="AT61" s="16">
        <f t="shared" si="35"/>
        <v>0</v>
      </c>
      <c r="AU61" s="16">
        <f t="shared" si="35"/>
        <v>0</v>
      </c>
      <c r="AV61" s="16">
        <f t="shared" si="35"/>
        <v>39790717321.370003</v>
      </c>
      <c r="AW61" s="16">
        <f t="shared" si="35"/>
        <v>259264209</v>
      </c>
      <c r="AX61" s="16">
        <f t="shared" si="35"/>
        <v>10585440739</v>
      </c>
      <c r="AY61" s="16">
        <f t="shared" si="35"/>
        <v>3693154830</v>
      </c>
      <c r="AZ61" s="16">
        <f t="shared" si="35"/>
        <v>4118286628</v>
      </c>
      <c r="BA61" s="16">
        <f t="shared" si="35"/>
        <v>4208309831</v>
      </c>
      <c r="BB61" s="16">
        <f t="shared" si="35"/>
        <v>3526773923</v>
      </c>
      <c r="BC61" s="16">
        <f t="shared" si="35"/>
        <v>4560875090</v>
      </c>
      <c r="BD61" s="16">
        <f t="shared" si="35"/>
        <v>4222008159</v>
      </c>
      <c r="BE61" s="16">
        <f t="shared" si="35"/>
        <v>4615269748.3699999</v>
      </c>
      <c r="BF61" s="16">
        <f t="shared" si="35"/>
        <v>0</v>
      </c>
      <c r="BG61" s="16">
        <f t="shared" si="35"/>
        <v>0</v>
      </c>
      <c r="BH61" s="16">
        <f t="shared" si="35"/>
        <v>0</v>
      </c>
      <c r="BI61" s="50">
        <f t="shared" si="35"/>
        <v>39789383157.370003</v>
      </c>
      <c r="BJ61" s="31">
        <f t="shared" si="35"/>
        <v>6397844157.4799995</v>
      </c>
      <c r="BK61" s="31">
        <f t="shared" si="35"/>
        <v>8088317668.4099998</v>
      </c>
      <c r="BL61" s="31">
        <f t="shared" si="35"/>
        <v>14641553594.74</v>
      </c>
      <c r="BM61" s="31">
        <f t="shared" si="35"/>
        <v>1334164</v>
      </c>
    </row>
    <row r="62" spans="1:65" ht="15" x14ac:dyDescent="0.2">
      <c r="A62" s="47" t="s">
        <v>12</v>
      </c>
      <c r="B62" s="12">
        <v>1</v>
      </c>
      <c r="C62" s="12"/>
      <c r="D62" s="12"/>
      <c r="E62" s="12"/>
      <c r="F62" s="12"/>
      <c r="G62" s="12"/>
      <c r="H62" s="15" t="s">
        <v>14</v>
      </c>
      <c r="I62" s="11">
        <f>SUM(I63:I64)</f>
        <v>19995380865</v>
      </c>
      <c r="J62" s="11">
        <f t="shared" ref="J62:BI62" si="36">SUM(J63:J64)</f>
        <v>18496430617</v>
      </c>
      <c r="K62" s="11">
        <f t="shared" si="36"/>
        <v>52249304</v>
      </c>
      <c r="L62" s="11">
        <f t="shared" si="36"/>
        <v>173541914</v>
      </c>
      <c r="M62" s="11">
        <f t="shared" si="36"/>
        <v>1542290</v>
      </c>
      <c r="N62" s="11">
        <f t="shared" si="36"/>
        <v>370007464</v>
      </c>
      <c r="O62" s="11">
        <f t="shared" si="36"/>
        <v>186871216</v>
      </c>
      <c r="P62" s="11">
        <f t="shared" si="36"/>
        <v>0</v>
      </c>
      <c r="Q62" s="11">
        <f t="shared" si="36"/>
        <v>0</v>
      </c>
      <c r="R62" s="11">
        <f t="shared" si="36"/>
        <v>0</v>
      </c>
      <c r="S62" s="11">
        <f t="shared" si="36"/>
        <v>0</v>
      </c>
      <c r="T62" s="11">
        <f t="shared" si="36"/>
        <v>0</v>
      </c>
      <c r="U62" s="11">
        <f t="shared" si="36"/>
        <v>0</v>
      </c>
      <c r="V62" s="11">
        <f t="shared" si="36"/>
        <v>19280642805</v>
      </c>
      <c r="W62" s="11">
        <f t="shared" si="36"/>
        <v>17842005875</v>
      </c>
      <c r="X62" s="11">
        <f t="shared" si="36"/>
        <v>87694572</v>
      </c>
      <c r="Y62" s="11">
        <f t="shared" si="36"/>
        <v>14140864</v>
      </c>
      <c r="Z62" s="11">
        <f t="shared" si="36"/>
        <v>168002546</v>
      </c>
      <c r="AA62" s="11">
        <f t="shared" si="36"/>
        <v>316838820</v>
      </c>
      <c r="AB62" s="11">
        <f t="shared" si="36"/>
        <v>257191862</v>
      </c>
      <c r="AC62" s="11">
        <f t="shared" si="36"/>
        <v>-40919024</v>
      </c>
      <c r="AD62" s="11">
        <f t="shared" si="36"/>
        <v>-8848046</v>
      </c>
      <c r="AE62" s="11">
        <f t="shared" si="36"/>
        <v>113458231</v>
      </c>
      <c r="AF62" s="11">
        <f t="shared" si="36"/>
        <v>0</v>
      </c>
      <c r="AG62" s="11">
        <f t="shared" si="36"/>
        <v>0</v>
      </c>
      <c r="AH62" s="11">
        <f t="shared" si="36"/>
        <v>0</v>
      </c>
      <c r="AI62" s="11">
        <f t="shared" si="36"/>
        <v>18749565700</v>
      </c>
      <c r="AJ62" s="11">
        <f t="shared" si="36"/>
        <v>72467583</v>
      </c>
      <c r="AK62" s="11">
        <f t="shared" si="36"/>
        <v>9788246700</v>
      </c>
      <c r="AL62" s="11">
        <f t="shared" si="36"/>
        <v>562784593</v>
      </c>
      <c r="AM62" s="11">
        <f t="shared" si="36"/>
        <v>1534036958</v>
      </c>
      <c r="AN62" s="11">
        <f t="shared" si="36"/>
        <v>1155130122</v>
      </c>
      <c r="AO62" s="11">
        <f t="shared" si="36"/>
        <v>906252676</v>
      </c>
      <c r="AP62" s="11">
        <f t="shared" si="36"/>
        <v>254296015</v>
      </c>
      <c r="AQ62" s="11">
        <f t="shared" si="36"/>
        <v>701457454</v>
      </c>
      <c r="AR62" s="11">
        <f t="shared" si="36"/>
        <v>858560355</v>
      </c>
      <c r="AS62" s="11">
        <f t="shared" si="36"/>
        <v>0</v>
      </c>
      <c r="AT62" s="11">
        <f t="shared" si="36"/>
        <v>0</v>
      </c>
      <c r="AU62" s="11">
        <f t="shared" si="36"/>
        <v>0</v>
      </c>
      <c r="AV62" s="11">
        <f t="shared" si="36"/>
        <v>15833232456</v>
      </c>
      <c r="AW62" s="11">
        <f t="shared" si="36"/>
        <v>72467583</v>
      </c>
      <c r="AX62" s="11">
        <f t="shared" si="36"/>
        <v>9787081330</v>
      </c>
      <c r="AY62" s="11">
        <f t="shared" si="36"/>
        <v>559545415</v>
      </c>
      <c r="AZ62" s="11">
        <f t="shared" si="36"/>
        <v>1537105821</v>
      </c>
      <c r="BA62" s="11">
        <f t="shared" si="36"/>
        <v>1155130122</v>
      </c>
      <c r="BB62" s="11">
        <f t="shared" si="36"/>
        <v>726148400</v>
      </c>
      <c r="BC62" s="11">
        <f t="shared" si="36"/>
        <v>430169800</v>
      </c>
      <c r="BD62" s="11">
        <f t="shared" si="36"/>
        <v>706405166</v>
      </c>
      <c r="BE62" s="11">
        <f t="shared" si="36"/>
        <v>859178819</v>
      </c>
      <c r="BF62" s="11">
        <f t="shared" si="36"/>
        <v>0</v>
      </c>
      <c r="BG62" s="11">
        <f t="shared" si="36"/>
        <v>0</v>
      </c>
      <c r="BH62" s="11">
        <f t="shared" si="36"/>
        <v>0</v>
      </c>
      <c r="BI62" s="48">
        <f t="shared" si="36"/>
        <v>15833232456</v>
      </c>
      <c r="BJ62" s="36">
        <f>SUM(BJ63:BJ64)</f>
        <v>714738060</v>
      </c>
      <c r="BK62" s="36">
        <f>SUM(BK63:BK64)</f>
        <v>531077105</v>
      </c>
      <c r="BL62" s="36">
        <f>SUM(BL63:BL64)</f>
        <v>2916333244</v>
      </c>
      <c r="BM62" s="36">
        <f>SUM(BM63:BM64)</f>
        <v>0</v>
      </c>
    </row>
    <row r="63" spans="1:65" x14ac:dyDescent="0.2">
      <c r="A63" s="47" t="s">
        <v>12</v>
      </c>
      <c r="B63" s="12">
        <v>1</v>
      </c>
      <c r="C63" s="12">
        <v>0</v>
      </c>
      <c r="D63" s="12">
        <v>1</v>
      </c>
      <c r="E63" s="12">
        <v>1</v>
      </c>
      <c r="F63" s="12">
        <v>1</v>
      </c>
      <c r="G63" s="12">
        <v>20</v>
      </c>
      <c r="H63" s="13" t="s">
        <v>77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/>
      <c r="T63" s="14"/>
      <c r="U63" s="14"/>
      <c r="V63" s="14">
        <f>SUM(J63:U63)</f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/>
      <c r="AG63" s="14"/>
      <c r="AH63" s="14"/>
      <c r="AI63" s="14">
        <f>SUM(W63:AH63)</f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/>
      <c r="AT63" s="14"/>
      <c r="AU63" s="14"/>
      <c r="AV63" s="14">
        <f>SUM(AJ63:AU63)</f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/>
      <c r="BG63" s="14"/>
      <c r="BH63" s="14"/>
      <c r="BI63" s="49">
        <f>SUM(AW63:BH63)</f>
        <v>0</v>
      </c>
      <c r="BJ63" s="37">
        <f>+I63-V63</f>
        <v>0</v>
      </c>
      <c r="BK63" s="37">
        <f>+V63-AI63</f>
        <v>0</v>
      </c>
      <c r="BL63" s="37">
        <f>+AI63-AV63</f>
        <v>0</v>
      </c>
      <c r="BM63" s="37">
        <f>+AV63-BI63</f>
        <v>0</v>
      </c>
    </row>
    <row r="64" spans="1:65" ht="15" x14ac:dyDescent="0.2">
      <c r="A64" s="47" t="s">
        <v>12</v>
      </c>
      <c r="B64" s="12">
        <v>1</v>
      </c>
      <c r="C64" s="12">
        <v>0</v>
      </c>
      <c r="D64" s="12">
        <v>2</v>
      </c>
      <c r="E64" s="12"/>
      <c r="F64" s="12"/>
      <c r="G64" s="12"/>
      <c r="H64" s="15" t="s">
        <v>21</v>
      </c>
      <c r="I64" s="11">
        <f>+I65</f>
        <v>19995380865</v>
      </c>
      <c r="J64" s="11">
        <f t="shared" ref="J64:BI64" si="37">+J65</f>
        <v>18496430617</v>
      </c>
      <c r="K64" s="11">
        <f t="shared" si="37"/>
        <v>52249304</v>
      </c>
      <c r="L64" s="11">
        <f t="shared" si="37"/>
        <v>173541914</v>
      </c>
      <c r="M64" s="11">
        <f t="shared" si="37"/>
        <v>1542290</v>
      </c>
      <c r="N64" s="11">
        <f t="shared" si="37"/>
        <v>370007464</v>
      </c>
      <c r="O64" s="11">
        <f t="shared" si="37"/>
        <v>186871216</v>
      </c>
      <c r="P64" s="11">
        <f t="shared" si="37"/>
        <v>0</v>
      </c>
      <c r="Q64" s="11">
        <f t="shared" si="37"/>
        <v>0</v>
      </c>
      <c r="R64" s="11">
        <f t="shared" si="37"/>
        <v>0</v>
      </c>
      <c r="S64" s="11">
        <f t="shared" si="37"/>
        <v>0</v>
      </c>
      <c r="T64" s="11">
        <f t="shared" si="37"/>
        <v>0</v>
      </c>
      <c r="U64" s="11">
        <f t="shared" si="37"/>
        <v>0</v>
      </c>
      <c r="V64" s="11">
        <f t="shared" si="37"/>
        <v>19280642805</v>
      </c>
      <c r="W64" s="11">
        <f t="shared" si="37"/>
        <v>17842005875</v>
      </c>
      <c r="X64" s="11">
        <f t="shared" si="37"/>
        <v>87694572</v>
      </c>
      <c r="Y64" s="11">
        <f t="shared" si="37"/>
        <v>14140864</v>
      </c>
      <c r="Z64" s="11">
        <f t="shared" si="37"/>
        <v>168002546</v>
      </c>
      <c r="AA64" s="11">
        <f t="shared" si="37"/>
        <v>316838820</v>
      </c>
      <c r="AB64" s="11">
        <f t="shared" si="37"/>
        <v>257191862</v>
      </c>
      <c r="AC64" s="11">
        <f t="shared" si="37"/>
        <v>-40919024</v>
      </c>
      <c r="AD64" s="11">
        <f t="shared" si="37"/>
        <v>-8848046</v>
      </c>
      <c r="AE64" s="11">
        <f t="shared" si="37"/>
        <v>113458231</v>
      </c>
      <c r="AF64" s="11">
        <f t="shared" si="37"/>
        <v>0</v>
      </c>
      <c r="AG64" s="11">
        <f t="shared" si="37"/>
        <v>0</v>
      </c>
      <c r="AH64" s="11">
        <f t="shared" si="37"/>
        <v>0</v>
      </c>
      <c r="AI64" s="11">
        <f t="shared" si="37"/>
        <v>18749565700</v>
      </c>
      <c r="AJ64" s="11">
        <f t="shared" si="37"/>
        <v>72467583</v>
      </c>
      <c r="AK64" s="11">
        <f t="shared" si="37"/>
        <v>9788246700</v>
      </c>
      <c r="AL64" s="11">
        <f t="shared" si="37"/>
        <v>562784593</v>
      </c>
      <c r="AM64" s="11">
        <f t="shared" si="37"/>
        <v>1534036958</v>
      </c>
      <c r="AN64" s="11">
        <f t="shared" si="37"/>
        <v>1155130122</v>
      </c>
      <c r="AO64" s="11">
        <f t="shared" si="37"/>
        <v>906252676</v>
      </c>
      <c r="AP64" s="11">
        <f t="shared" si="37"/>
        <v>254296015</v>
      </c>
      <c r="AQ64" s="11">
        <f t="shared" si="37"/>
        <v>701457454</v>
      </c>
      <c r="AR64" s="11">
        <f t="shared" si="37"/>
        <v>858560355</v>
      </c>
      <c r="AS64" s="11">
        <f t="shared" si="37"/>
        <v>0</v>
      </c>
      <c r="AT64" s="11">
        <f t="shared" si="37"/>
        <v>0</v>
      </c>
      <c r="AU64" s="11">
        <f t="shared" si="37"/>
        <v>0</v>
      </c>
      <c r="AV64" s="11">
        <f t="shared" si="37"/>
        <v>15833232456</v>
      </c>
      <c r="AW64" s="11">
        <f t="shared" si="37"/>
        <v>72467583</v>
      </c>
      <c r="AX64" s="11">
        <f t="shared" si="37"/>
        <v>9787081330</v>
      </c>
      <c r="AY64" s="11">
        <f t="shared" si="37"/>
        <v>559545415</v>
      </c>
      <c r="AZ64" s="11">
        <f t="shared" si="37"/>
        <v>1537105821</v>
      </c>
      <c r="BA64" s="11">
        <f t="shared" si="37"/>
        <v>1155130122</v>
      </c>
      <c r="BB64" s="11">
        <f t="shared" si="37"/>
        <v>726148400</v>
      </c>
      <c r="BC64" s="11">
        <f t="shared" si="37"/>
        <v>430169800</v>
      </c>
      <c r="BD64" s="11">
        <f t="shared" si="37"/>
        <v>706405166</v>
      </c>
      <c r="BE64" s="11">
        <f t="shared" si="37"/>
        <v>859178819</v>
      </c>
      <c r="BF64" s="11">
        <f t="shared" si="37"/>
        <v>0</v>
      </c>
      <c r="BG64" s="11">
        <f t="shared" si="37"/>
        <v>0</v>
      </c>
      <c r="BH64" s="11">
        <f t="shared" si="37"/>
        <v>0</v>
      </c>
      <c r="BI64" s="48">
        <f t="shared" si="37"/>
        <v>15833232456</v>
      </c>
      <c r="BJ64" s="36">
        <f>+BJ65</f>
        <v>714738060</v>
      </c>
      <c r="BK64" s="36">
        <f>+BK65</f>
        <v>531077105</v>
      </c>
      <c r="BL64" s="36">
        <f>+BL65</f>
        <v>2916333244</v>
      </c>
      <c r="BM64" s="36">
        <f>+BM65</f>
        <v>0</v>
      </c>
    </row>
    <row r="65" spans="1:65" ht="15" x14ac:dyDescent="0.2">
      <c r="A65" s="47" t="s">
        <v>12</v>
      </c>
      <c r="B65" s="12">
        <v>1</v>
      </c>
      <c r="C65" s="12">
        <v>0</v>
      </c>
      <c r="D65" s="12">
        <v>2</v>
      </c>
      <c r="E65" s="12"/>
      <c r="F65" s="12"/>
      <c r="G65" s="12"/>
      <c r="H65" s="15" t="s">
        <v>19</v>
      </c>
      <c r="I65" s="11">
        <f>SUM(I66:I68)</f>
        <v>19995380865</v>
      </c>
      <c r="J65" s="11">
        <f t="shared" ref="J65:BI65" si="38">SUM(J66:J68)</f>
        <v>18496430617</v>
      </c>
      <c r="K65" s="11">
        <f t="shared" si="38"/>
        <v>52249304</v>
      </c>
      <c r="L65" s="11">
        <f t="shared" si="38"/>
        <v>173541914</v>
      </c>
      <c r="M65" s="11">
        <f t="shared" si="38"/>
        <v>1542290</v>
      </c>
      <c r="N65" s="11">
        <f t="shared" si="38"/>
        <v>370007464</v>
      </c>
      <c r="O65" s="11">
        <f t="shared" si="38"/>
        <v>186871216</v>
      </c>
      <c r="P65" s="11">
        <f t="shared" si="38"/>
        <v>0</v>
      </c>
      <c r="Q65" s="11">
        <f t="shared" si="38"/>
        <v>0</v>
      </c>
      <c r="R65" s="11">
        <f t="shared" si="38"/>
        <v>0</v>
      </c>
      <c r="S65" s="11">
        <f t="shared" si="38"/>
        <v>0</v>
      </c>
      <c r="T65" s="11">
        <f t="shared" si="38"/>
        <v>0</v>
      </c>
      <c r="U65" s="11">
        <f t="shared" si="38"/>
        <v>0</v>
      </c>
      <c r="V65" s="11">
        <f t="shared" si="38"/>
        <v>19280642805</v>
      </c>
      <c r="W65" s="11">
        <f t="shared" si="38"/>
        <v>17842005875</v>
      </c>
      <c r="X65" s="11">
        <f t="shared" si="38"/>
        <v>87694572</v>
      </c>
      <c r="Y65" s="11">
        <f t="shared" si="38"/>
        <v>14140864</v>
      </c>
      <c r="Z65" s="11">
        <f t="shared" si="38"/>
        <v>168002546</v>
      </c>
      <c r="AA65" s="11">
        <f t="shared" si="38"/>
        <v>316838820</v>
      </c>
      <c r="AB65" s="11">
        <f t="shared" si="38"/>
        <v>257191862</v>
      </c>
      <c r="AC65" s="11">
        <f t="shared" si="38"/>
        <v>-40919024</v>
      </c>
      <c r="AD65" s="11">
        <f t="shared" si="38"/>
        <v>-8848046</v>
      </c>
      <c r="AE65" s="11">
        <f t="shared" si="38"/>
        <v>113458231</v>
      </c>
      <c r="AF65" s="11">
        <f t="shared" si="38"/>
        <v>0</v>
      </c>
      <c r="AG65" s="11">
        <f t="shared" si="38"/>
        <v>0</v>
      </c>
      <c r="AH65" s="11">
        <f t="shared" si="38"/>
        <v>0</v>
      </c>
      <c r="AI65" s="11">
        <f t="shared" si="38"/>
        <v>18749565700</v>
      </c>
      <c r="AJ65" s="11">
        <f t="shared" si="38"/>
        <v>72467583</v>
      </c>
      <c r="AK65" s="11">
        <f t="shared" si="38"/>
        <v>9788246700</v>
      </c>
      <c r="AL65" s="11">
        <f t="shared" si="38"/>
        <v>562784593</v>
      </c>
      <c r="AM65" s="11">
        <f t="shared" si="38"/>
        <v>1534036958</v>
      </c>
      <c r="AN65" s="11">
        <f t="shared" si="38"/>
        <v>1155130122</v>
      </c>
      <c r="AO65" s="11">
        <f t="shared" si="38"/>
        <v>906252676</v>
      </c>
      <c r="AP65" s="11">
        <f t="shared" si="38"/>
        <v>254296015</v>
      </c>
      <c r="AQ65" s="11">
        <f t="shared" si="38"/>
        <v>701457454</v>
      </c>
      <c r="AR65" s="11">
        <f t="shared" si="38"/>
        <v>858560355</v>
      </c>
      <c r="AS65" s="11">
        <f t="shared" si="38"/>
        <v>0</v>
      </c>
      <c r="AT65" s="11">
        <f t="shared" si="38"/>
        <v>0</v>
      </c>
      <c r="AU65" s="11">
        <f t="shared" si="38"/>
        <v>0</v>
      </c>
      <c r="AV65" s="11">
        <f t="shared" si="38"/>
        <v>15833232456</v>
      </c>
      <c r="AW65" s="11">
        <f t="shared" si="38"/>
        <v>72467583</v>
      </c>
      <c r="AX65" s="11">
        <f t="shared" si="38"/>
        <v>9787081330</v>
      </c>
      <c r="AY65" s="11">
        <f t="shared" si="38"/>
        <v>559545415</v>
      </c>
      <c r="AZ65" s="11">
        <f t="shared" si="38"/>
        <v>1537105821</v>
      </c>
      <c r="BA65" s="11">
        <f t="shared" si="38"/>
        <v>1155130122</v>
      </c>
      <c r="BB65" s="11">
        <f t="shared" si="38"/>
        <v>726148400</v>
      </c>
      <c r="BC65" s="11">
        <f t="shared" si="38"/>
        <v>430169800</v>
      </c>
      <c r="BD65" s="11">
        <f t="shared" si="38"/>
        <v>706405166</v>
      </c>
      <c r="BE65" s="11">
        <f t="shared" si="38"/>
        <v>859178819</v>
      </c>
      <c r="BF65" s="11">
        <f t="shared" si="38"/>
        <v>0</v>
      </c>
      <c r="BG65" s="11">
        <f t="shared" si="38"/>
        <v>0</v>
      </c>
      <c r="BH65" s="11">
        <f t="shared" si="38"/>
        <v>0</v>
      </c>
      <c r="BI65" s="48">
        <f t="shared" si="38"/>
        <v>15833232456</v>
      </c>
      <c r="BJ65" s="36">
        <f>SUM(BJ66:BJ68)</f>
        <v>714738060</v>
      </c>
      <c r="BK65" s="36">
        <f>SUM(BK66:BK68)</f>
        <v>531077105</v>
      </c>
      <c r="BL65" s="36">
        <f>SUM(BL66:BL68)</f>
        <v>2916333244</v>
      </c>
      <c r="BM65" s="36">
        <f>SUM(BM66:BM68)</f>
        <v>0</v>
      </c>
    </row>
    <row r="66" spans="1:65" x14ac:dyDescent="0.2">
      <c r="A66" s="47" t="s">
        <v>12</v>
      </c>
      <c r="B66" s="12">
        <v>1</v>
      </c>
      <c r="C66" s="12">
        <v>0</v>
      </c>
      <c r="D66" s="12">
        <v>2</v>
      </c>
      <c r="E66" s="12">
        <v>12</v>
      </c>
      <c r="F66" s="12">
        <v>0</v>
      </c>
      <c r="G66" s="12">
        <v>20</v>
      </c>
      <c r="H66" s="13" t="s">
        <v>38</v>
      </c>
      <c r="I66" s="79">
        <v>185418060</v>
      </c>
      <c r="J66" s="88">
        <v>120480000</v>
      </c>
      <c r="K66" s="86">
        <v>50200000</v>
      </c>
      <c r="L66" s="86">
        <v>0</v>
      </c>
      <c r="M66" s="86">
        <v>0</v>
      </c>
      <c r="N66" s="87">
        <v>0</v>
      </c>
      <c r="O66" s="86">
        <v>0</v>
      </c>
      <c r="P66" s="79">
        <v>0</v>
      </c>
      <c r="Q66" s="79">
        <v>0</v>
      </c>
      <c r="R66" s="79">
        <v>0</v>
      </c>
      <c r="S66" s="14"/>
      <c r="T66" s="14"/>
      <c r="U66" s="14"/>
      <c r="V66" s="14">
        <f>SUM(J66:U66)</f>
        <v>170680000</v>
      </c>
      <c r="W66" s="88">
        <v>0</v>
      </c>
      <c r="X66" s="86">
        <v>5566176</v>
      </c>
      <c r="Y66" s="86">
        <v>11484756</v>
      </c>
      <c r="Z66" s="86">
        <v>7730800</v>
      </c>
      <c r="AA66" s="87">
        <v>9586192</v>
      </c>
      <c r="AB66" s="86">
        <v>24429328</v>
      </c>
      <c r="AC66" s="79">
        <v>5566176</v>
      </c>
      <c r="AD66" s="79">
        <v>9586192</v>
      </c>
      <c r="AE66" s="79">
        <v>16080064</v>
      </c>
      <c r="AF66" s="14"/>
      <c r="AG66" s="14"/>
      <c r="AH66" s="14"/>
      <c r="AI66" s="14">
        <f>SUM(W66:AH66)</f>
        <v>90029684</v>
      </c>
      <c r="AJ66" s="88">
        <v>0</v>
      </c>
      <c r="AK66" s="86">
        <v>5566176</v>
      </c>
      <c r="AL66" s="86">
        <v>11484756</v>
      </c>
      <c r="AM66" s="86">
        <v>7730800</v>
      </c>
      <c r="AN66" s="87">
        <v>9586192</v>
      </c>
      <c r="AO66" s="86">
        <v>24429328</v>
      </c>
      <c r="AP66" s="79">
        <v>5566176</v>
      </c>
      <c r="AQ66" s="79">
        <v>9586192</v>
      </c>
      <c r="AR66" s="79">
        <v>16080064</v>
      </c>
      <c r="AS66" s="14"/>
      <c r="AT66" s="14"/>
      <c r="AU66" s="14"/>
      <c r="AV66" s="14">
        <f>SUM(AJ66:AU66)</f>
        <v>90029684</v>
      </c>
      <c r="AW66" s="88">
        <v>0</v>
      </c>
      <c r="AX66" s="86">
        <v>5566176</v>
      </c>
      <c r="AY66" s="86">
        <v>11484756</v>
      </c>
      <c r="AZ66" s="86">
        <v>7730800</v>
      </c>
      <c r="BA66" s="87">
        <v>9586192</v>
      </c>
      <c r="BB66" s="86">
        <v>24429328</v>
      </c>
      <c r="BC66" s="79">
        <v>0</v>
      </c>
      <c r="BD66" s="79">
        <v>14533904</v>
      </c>
      <c r="BE66" s="79">
        <v>16698528</v>
      </c>
      <c r="BF66" s="14"/>
      <c r="BG66" s="14"/>
      <c r="BH66" s="14"/>
      <c r="BI66" s="49">
        <f>SUM(AW66:BH66)</f>
        <v>90029684</v>
      </c>
      <c r="BJ66" s="37">
        <f>+I66-V66</f>
        <v>14738060</v>
      </c>
      <c r="BK66" s="37">
        <f>+V66-AI66</f>
        <v>80650316</v>
      </c>
      <c r="BL66" s="37">
        <f>+AI66-AV66</f>
        <v>0</v>
      </c>
      <c r="BM66" s="37">
        <f>+AV66-BI66</f>
        <v>0</v>
      </c>
    </row>
    <row r="67" spans="1:65" x14ac:dyDescent="0.2">
      <c r="A67" s="47" t="s">
        <v>12</v>
      </c>
      <c r="B67" s="12">
        <v>1</v>
      </c>
      <c r="C67" s="12">
        <v>0</v>
      </c>
      <c r="D67" s="12">
        <v>2</v>
      </c>
      <c r="E67" s="12">
        <v>14</v>
      </c>
      <c r="F67" s="12">
        <v>0</v>
      </c>
      <c r="G67" s="12">
        <v>20</v>
      </c>
      <c r="H67" s="13" t="s">
        <v>53</v>
      </c>
      <c r="I67" s="79">
        <v>9152638600</v>
      </c>
      <c r="J67" s="88">
        <v>8452638600</v>
      </c>
      <c r="K67" s="86">
        <v>0</v>
      </c>
      <c r="L67" s="86">
        <v>0</v>
      </c>
      <c r="M67" s="86">
        <v>0</v>
      </c>
      <c r="N67" s="87">
        <v>0</v>
      </c>
      <c r="O67" s="86">
        <v>0</v>
      </c>
      <c r="P67" s="79">
        <v>0</v>
      </c>
      <c r="Q67" s="79">
        <v>0</v>
      </c>
      <c r="R67" s="79">
        <v>0</v>
      </c>
      <c r="S67" s="22"/>
      <c r="T67" s="22"/>
      <c r="U67" s="22"/>
      <c r="V67" s="14">
        <f>SUM(J67:U67)</f>
        <v>8452638600</v>
      </c>
      <c r="W67" s="88">
        <v>8446237671</v>
      </c>
      <c r="X67" s="86">
        <v>0</v>
      </c>
      <c r="Y67" s="86">
        <v>-15121489</v>
      </c>
      <c r="Z67" s="86">
        <v>-37372896</v>
      </c>
      <c r="AA67" s="87">
        <v>-63922678</v>
      </c>
      <c r="AB67" s="86">
        <v>-1618449</v>
      </c>
      <c r="AC67" s="79">
        <v>-46485200</v>
      </c>
      <c r="AD67" s="79">
        <v>-24425449</v>
      </c>
      <c r="AE67" s="79">
        <v>109912900</v>
      </c>
      <c r="AF67" s="22"/>
      <c r="AG67" s="22"/>
      <c r="AH67" s="22"/>
      <c r="AI67" s="14">
        <f>SUM(W67:AH67)</f>
        <v>8367204410</v>
      </c>
      <c r="AJ67" s="88">
        <v>72467583</v>
      </c>
      <c r="AK67" s="86">
        <v>680538915</v>
      </c>
      <c r="AL67" s="86">
        <v>410657350</v>
      </c>
      <c r="AM67" s="86">
        <v>1328358441</v>
      </c>
      <c r="AN67" s="87">
        <v>727789081</v>
      </c>
      <c r="AO67" s="86">
        <v>639295993</v>
      </c>
      <c r="AP67" s="79">
        <v>205667699</v>
      </c>
      <c r="AQ67" s="79">
        <v>691871262</v>
      </c>
      <c r="AR67" s="79">
        <v>815999963</v>
      </c>
      <c r="AS67" s="22"/>
      <c r="AT67" s="22"/>
      <c r="AU67" s="22"/>
      <c r="AV67" s="14">
        <f>SUM(AJ67:AU67)</f>
        <v>5572646287</v>
      </c>
      <c r="AW67" s="88">
        <v>72467583</v>
      </c>
      <c r="AX67" s="86">
        <v>680538915</v>
      </c>
      <c r="AY67" s="86">
        <v>406252802</v>
      </c>
      <c r="AZ67" s="86">
        <v>1331427304</v>
      </c>
      <c r="BA67" s="87">
        <v>727789081</v>
      </c>
      <c r="BB67" s="86">
        <v>459191717</v>
      </c>
      <c r="BC67" s="79">
        <v>387107660</v>
      </c>
      <c r="BD67" s="79">
        <v>691871262</v>
      </c>
      <c r="BE67" s="79">
        <v>815999963</v>
      </c>
      <c r="BF67" s="22"/>
      <c r="BG67" s="22"/>
      <c r="BH67" s="22"/>
      <c r="BI67" s="49">
        <f>SUM(AW67:BH67)</f>
        <v>5572646287</v>
      </c>
      <c r="BJ67" s="37">
        <f>+I67-V67</f>
        <v>700000000</v>
      </c>
      <c r="BK67" s="37">
        <f>+V67-AI67</f>
        <v>85434190</v>
      </c>
      <c r="BL67" s="37">
        <f>+AI67-AV67</f>
        <v>2794558123</v>
      </c>
      <c r="BM67" s="37">
        <f>+AV67-BI67</f>
        <v>0</v>
      </c>
    </row>
    <row r="68" spans="1:65" x14ac:dyDescent="0.2">
      <c r="A68" s="47" t="s">
        <v>12</v>
      </c>
      <c r="B68" s="12">
        <v>1</v>
      </c>
      <c r="C68" s="12">
        <v>0</v>
      </c>
      <c r="D68" s="12">
        <v>2</v>
      </c>
      <c r="E68" s="12">
        <v>16</v>
      </c>
      <c r="F68" s="12">
        <v>0</v>
      </c>
      <c r="G68" s="12">
        <v>20</v>
      </c>
      <c r="H68" s="13" t="s">
        <v>39</v>
      </c>
      <c r="I68" s="79">
        <v>10657324205</v>
      </c>
      <c r="J68" s="88">
        <v>9923312017</v>
      </c>
      <c r="K68" s="86">
        <v>2049304</v>
      </c>
      <c r="L68" s="86">
        <v>173541914</v>
      </c>
      <c r="M68" s="86">
        <v>1542290</v>
      </c>
      <c r="N68" s="87">
        <v>370007464</v>
      </c>
      <c r="O68" s="86">
        <v>186871216</v>
      </c>
      <c r="P68" s="79">
        <v>0</v>
      </c>
      <c r="Q68" s="79">
        <v>0</v>
      </c>
      <c r="R68" s="79">
        <v>0</v>
      </c>
      <c r="S68" s="21"/>
      <c r="T68" s="21"/>
      <c r="U68" s="21"/>
      <c r="V68" s="14">
        <f>SUM(J68:U68)</f>
        <v>10657324205</v>
      </c>
      <c r="W68" s="88">
        <v>9395768204</v>
      </c>
      <c r="X68" s="86">
        <v>82128396</v>
      </c>
      <c r="Y68" s="86">
        <v>17777597</v>
      </c>
      <c r="Z68" s="86">
        <v>197644642</v>
      </c>
      <c r="AA68" s="87">
        <v>371175306</v>
      </c>
      <c r="AB68" s="86">
        <v>234380983</v>
      </c>
      <c r="AC68" s="79">
        <v>0</v>
      </c>
      <c r="AD68" s="79">
        <v>5991211</v>
      </c>
      <c r="AE68" s="79">
        <v>-12534733</v>
      </c>
      <c r="AF68" s="21"/>
      <c r="AG68" s="21"/>
      <c r="AH68" s="21"/>
      <c r="AI68" s="14">
        <f>SUM(W68:AH68)</f>
        <v>10292331606</v>
      </c>
      <c r="AJ68" s="88">
        <v>0</v>
      </c>
      <c r="AK68" s="86">
        <v>9102141609</v>
      </c>
      <c r="AL68" s="86">
        <v>140642487</v>
      </c>
      <c r="AM68" s="86">
        <v>197947717</v>
      </c>
      <c r="AN68" s="87">
        <v>417754849</v>
      </c>
      <c r="AO68" s="86">
        <v>242527355</v>
      </c>
      <c r="AP68" s="79">
        <v>43062140</v>
      </c>
      <c r="AQ68" s="79">
        <v>0</v>
      </c>
      <c r="AR68" s="79">
        <v>26480328</v>
      </c>
      <c r="AS68" s="21"/>
      <c r="AT68" s="21"/>
      <c r="AU68" s="21"/>
      <c r="AV68" s="14">
        <f>SUM(AJ68:AU68)</f>
        <v>10170556485</v>
      </c>
      <c r="AW68" s="88">
        <v>0</v>
      </c>
      <c r="AX68" s="86">
        <v>9100976239</v>
      </c>
      <c r="AY68" s="86">
        <v>141807857</v>
      </c>
      <c r="AZ68" s="86">
        <v>197947717</v>
      </c>
      <c r="BA68" s="87">
        <v>417754849</v>
      </c>
      <c r="BB68" s="86">
        <v>242527355</v>
      </c>
      <c r="BC68" s="79">
        <v>43062140</v>
      </c>
      <c r="BD68" s="79">
        <v>0</v>
      </c>
      <c r="BE68" s="79">
        <v>26480328</v>
      </c>
      <c r="BF68" s="21"/>
      <c r="BG68" s="21"/>
      <c r="BH68" s="21"/>
      <c r="BI68" s="49">
        <f>SUM(AW68:BH68)</f>
        <v>10170556485</v>
      </c>
      <c r="BJ68" s="37">
        <f>+I68-V68</f>
        <v>0</v>
      </c>
      <c r="BK68" s="37">
        <f>+V68-AI68</f>
        <v>364992599</v>
      </c>
      <c r="BL68" s="37">
        <f>+AI68-AV68</f>
        <v>121775121</v>
      </c>
      <c r="BM68" s="37">
        <f>+AV68-BI68</f>
        <v>0</v>
      </c>
    </row>
    <row r="69" spans="1:65" x14ac:dyDescent="0.2">
      <c r="A69" s="47"/>
      <c r="B69" s="12"/>
      <c r="C69" s="12"/>
      <c r="D69" s="12"/>
      <c r="E69" s="12"/>
      <c r="F69" s="12"/>
      <c r="G69" s="12"/>
      <c r="H69" s="13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52"/>
      <c r="BJ69" s="40"/>
      <c r="BK69" s="40"/>
      <c r="BL69" s="40"/>
      <c r="BM69" s="40"/>
    </row>
    <row r="70" spans="1:65" ht="15" x14ac:dyDescent="0.2">
      <c r="A70" s="47" t="s">
        <v>12</v>
      </c>
      <c r="B70" s="12">
        <v>2</v>
      </c>
      <c r="C70" s="12"/>
      <c r="D70" s="12"/>
      <c r="E70" s="12"/>
      <c r="F70" s="12"/>
      <c r="G70" s="12"/>
      <c r="H70" s="15" t="s">
        <v>22</v>
      </c>
      <c r="I70" s="11">
        <f>+I71+I73</f>
        <v>43636992860</v>
      </c>
      <c r="J70" s="11">
        <f t="shared" ref="J70:BI70" si="39">+J71+J73</f>
        <v>23983213038</v>
      </c>
      <c r="K70" s="11">
        <f t="shared" si="39"/>
        <v>4136064826</v>
      </c>
      <c r="L70" s="11">
        <f t="shared" si="39"/>
        <v>2802874983</v>
      </c>
      <c r="M70" s="11">
        <f t="shared" si="39"/>
        <v>224264792</v>
      </c>
      <c r="N70" s="11">
        <f t="shared" si="39"/>
        <v>2263443466</v>
      </c>
      <c r="O70" s="11">
        <f t="shared" si="39"/>
        <v>3264092306</v>
      </c>
      <c r="P70" s="11">
        <f t="shared" si="39"/>
        <v>1076720424</v>
      </c>
      <c r="Q70" s="11">
        <f t="shared" si="39"/>
        <v>996936240</v>
      </c>
      <c r="R70" s="11">
        <f t="shared" si="39"/>
        <v>372135134.51999998</v>
      </c>
      <c r="S70" s="11">
        <f t="shared" si="39"/>
        <v>0</v>
      </c>
      <c r="T70" s="11">
        <f t="shared" si="39"/>
        <v>0</v>
      </c>
      <c r="U70" s="11">
        <f t="shared" si="39"/>
        <v>0</v>
      </c>
      <c r="V70" s="11">
        <f t="shared" si="39"/>
        <v>39119745209.519997</v>
      </c>
      <c r="W70" s="11">
        <f t="shared" si="39"/>
        <v>14768680812</v>
      </c>
      <c r="X70" s="11">
        <f t="shared" si="39"/>
        <v>8870264758</v>
      </c>
      <c r="Y70" s="11">
        <f t="shared" si="39"/>
        <v>2510933344</v>
      </c>
      <c r="Z70" s="11">
        <f t="shared" si="39"/>
        <v>771385803</v>
      </c>
      <c r="AA70" s="11">
        <f t="shared" si="39"/>
        <v>671819786</v>
      </c>
      <c r="AB70" s="11">
        <f t="shared" si="39"/>
        <v>1440180012</v>
      </c>
      <c r="AC70" s="11">
        <f t="shared" si="39"/>
        <v>1644253391</v>
      </c>
      <c r="AD70" s="11">
        <f t="shared" si="39"/>
        <v>1617089541.45</v>
      </c>
      <c r="AE70" s="11">
        <f t="shared" si="39"/>
        <v>601727819.07999992</v>
      </c>
      <c r="AF70" s="11">
        <f t="shared" si="39"/>
        <v>0</v>
      </c>
      <c r="AG70" s="11">
        <f t="shared" si="39"/>
        <v>0</v>
      </c>
      <c r="AH70" s="11">
        <f t="shared" si="39"/>
        <v>0</v>
      </c>
      <c r="AI70" s="11">
        <f t="shared" si="39"/>
        <v>32896335266.529999</v>
      </c>
      <c r="AJ70" s="11">
        <f t="shared" si="39"/>
        <v>186796626</v>
      </c>
      <c r="AK70" s="11">
        <f t="shared" si="39"/>
        <v>567613018</v>
      </c>
      <c r="AL70" s="11">
        <f t="shared" si="39"/>
        <v>2172570320</v>
      </c>
      <c r="AM70" s="11">
        <f t="shared" si="39"/>
        <v>2451352882</v>
      </c>
      <c r="AN70" s="11">
        <f t="shared" si="39"/>
        <v>2983871187</v>
      </c>
      <c r="AO70" s="11">
        <f t="shared" si="39"/>
        <v>2597956782</v>
      </c>
      <c r="AP70" s="11">
        <f t="shared" si="39"/>
        <v>3928395004</v>
      </c>
      <c r="AQ70" s="11">
        <f t="shared" si="39"/>
        <v>3059650356.4499998</v>
      </c>
      <c r="AR70" s="11">
        <f t="shared" si="39"/>
        <v>3455172231.3699999</v>
      </c>
      <c r="AS70" s="11">
        <f t="shared" si="39"/>
        <v>0</v>
      </c>
      <c r="AT70" s="11">
        <f t="shared" si="39"/>
        <v>0</v>
      </c>
      <c r="AU70" s="11">
        <f t="shared" si="39"/>
        <v>0</v>
      </c>
      <c r="AV70" s="11">
        <f t="shared" si="39"/>
        <v>21403378406.82</v>
      </c>
      <c r="AW70" s="11">
        <f t="shared" si="39"/>
        <v>186796626</v>
      </c>
      <c r="AX70" s="11">
        <f t="shared" si="39"/>
        <v>518544284</v>
      </c>
      <c r="AY70" s="11">
        <f t="shared" si="39"/>
        <v>2158456937</v>
      </c>
      <c r="AZ70" s="11">
        <f t="shared" si="39"/>
        <v>2479271868</v>
      </c>
      <c r="BA70" s="11">
        <f t="shared" si="39"/>
        <v>2975292597</v>
      </c>
      <c r="BB70" s="11">
        <f t="shared" si="39"/>
        <v>2632373442</v>
      </c>
      <c r="BC70" s="11">
        <f t="shared" si="39"/>
        <v>3885482101</v>
      </c>
      <c r="BD70" s="11">
        <f t="shared" si="39"/>
        <v>3080771740.4499998</v>
      </c>
      <c r="BE70" s="11">
        <f t="shared" si="39"/>
        <v>3485054647.3699999</v>
      </c>
      <c r="BF70" s="11">
        <f t="shared" si="39"/>
        <v>0</v>
      </c>
      <c r="BG70" s="11">
        <f t="shared" si="39"/>
        <v>0</v>
      </c>
      <c r="BH70" s="11">
        <f t="shared" si="39"/>
        <v>0</v>
      </c>
      <c r="BI70" s="48">
        <f t="shared" si="39"/>
        <v>21402044242.82</v>
      </c>
      <c r="BJ70" s="36">
        <f>+BJ71+BJ73</f>
        <v>4517247650.4799995</v>
      </c>
      <c r="BK70" s="36">
        <f>+BK71+BK73</f>
        <v>6223409942.9899998</v>
      </c>
      <c r="BL70" s="36">
        <f>+BL71+BL73</f>
        <v>11492956859.709999</v>
      </c>
      <c r="BM70" s="36">
        <f>+BM71+BM73</f>
        <v>1334164</v>
      </c>
    </row>
    <row r="71" spans="1:65" ht="15" x14ac:dyDescent="0.2">
      <c r="A71" s="47" t="s">
        <v>12</v>
      </c>
      <c r="B71" s="12">
        <v>2</v>
      </c>
      <c r="C71" s="12">
        <v>0</v>
      </c>
      <c r="D71" s="12">
        <v>3</v>
      </c>
      <c r="E71" s="12"/>
      <c r="F71" s="12"/>
      <c r="G71" s="12"/>
      <c r="H71" s="15" t="s">
        <v>54</v>
      </c>
      <c r="I71" s="11">
        <f>+I72</f>
        <v>623126859</v>
      </c>
      <c r="J71" s="11">
        <f t="shared" ref="J71:BI71" si="40">+J72</f>
        <v>73993540</v>
      </c>
      <c r="K71" s="11">
        <f t="shared" si="40"/>
        <v>107299261</v>
      </c>
      <c r="L71" s="11">
        <f t="shared" si="40"/>
        <v>117591316</v>
      </c>
      <c r="M71" s="11">
        <f t="shared" si="40"/>
        <v>99512269</v>
      </c>
      <c r="N71" s="11">
        <f t="shared" si="40"/>
        <v>688342</v>
      </c>
      <c r="O71" s="11">
        <f t="shared" si="40"/>
        <v>16403861</v>
      </c>
      <c r="P71" s="11">
        <f t="shared" si="40"/>
        <v>30798219</v>
      </c>
      <c r="Q71" s="11">
        <f t="shared" si="40"/>
        <v>21414651</v>
      </c>
      <c r="R71" s="11">
        <f t="shared" si="40"/>
        <v>15212309.52</v>
      </c>
      <c r="S71" s="11">
        <f t="shared" si="40"/>
        <v>0</v>
      </c>
      <c r="T71" s="11">
        <f t="shared" si="40"/>
        <v>0</v>
      </c>
      <c r="U71" s="11">
        <f t="shared" si="40"/>
        <v>0</v>
      </c>
      <c r="V71" s="11">
        <f t="shared" si="40"/>
        <v>482913768.51999998</v>
      </c>
      <c r="W71" s="11">
        <f t="shared" si="40"/>
        <v>73630092</v>
      </c>
      <c r="X71" s="11">
        <f t="shared" si="40"/>
        <v>99653905</v>
      </c>
      <c r="Y71" s="11">
        <f t="shared" si="40"/>
        <v>117482884</v>
      </c>
      <c r="Z71" s="11">
        <f t="shared" si="40"/>
        <v>99512269</v>
      </c>
      <c r="AA71" s="11">
        <f t="shared" si="40"/>
        <v>646500</v>
      </c>
      <c r="AB71" s="11">
        <f t="shared" si="40"/>
        <v>16283381</v>
      </c>
      <c r="AC71" s="11">
        <f t="shared" si="40"/>
        <v>30798219</v>
      </c>
      <c r="AD71" s="11">
        <f t="shared" si="40"/>
        <v>16890205.829999998</v>
      </c>
      <c r="AE71" s="11">
        <f t="shared" si="40"/>
        <v>21942019.68</v>
      </c>
      <c r="AF71" s="11">
        <f t="shared" si="40"/>
        <v>0</v>
      </c>
      <c r="AG71" s="11">
        <f t="shared" si="40"/>
        <v>0</v>
      </c>
      <c r="AH71" s="11">
        <f t="shared" si="40"/>
        <v>0</v>
      </c>
      <c r="AI71" s="11">
        <f t="shared" si="40"/>
        <v>476839475.50999999</v>
      </c>
      <c r="AJ71" s="11">
        <f t="shared" si="40"/>
        <v>28294198</v>
      </c>
      <c r="AK71" s="11">
        <f t="shared" si="40"/>
        <v>140180623</v>
      </c>
      <c r="AL71" s="11">
        <f t="shared" si="40"/>
        <v>119709354</v>
      </c>
      <c r="AM71" s="11">
        <f t="shared" si="40"/>
        <v>99512269</v>
      </c>
      <c r="AN71" s="11">
        <f t="shared" si="40"/>
        <v>646500</v>
      </c>
      <c r="AO71" s="11">
        <f t="shared" si="40"/>
        <v>16283381</v>
      </c>
      <c r="AP71" s="11">
        <f t="shared" si="40"/>
        <v>14206731</v>
      </c>
      <c r="AQ71" s="11">
        <f t="shared" si="40"/>
        <v>33481693.829999998</v>
      </c>
      <c r="AR71" s="11">
        <f t="shared" si="40"/>
        <v>21942019.68</v>
      </c>
      <c r="AS71" s="11">
        <f t="shared" si="40"/>
        <v>0</v>
      </c>
      <c r="AT71" s="11">
        <f t="shared" si="40"/>
        <v>0</v>
      </c>
      <c r="AU71" s="11">
        <f t="shared" si="40"/>
        <v>0</v>
      </c>
      <c r="AV71" s="11">
        <f t="shared" si="40"/>
        <v>474256769.50999999</v>
      </c>
      <c r="AW71" s="11">
        <f t="shared" si="40"/>
        <v>28294198</v>
      </c>
      <c r="AX71" s="11">
        <f t="shared" si="40"/>
        <v>138530012</v>
      </c>
      <c r="AY71" s="11">
        <f t="shared" si="40"/>
        <v>119133495</v>
      </c>
      <c r="AZ71" s="11">
        <f t="shared" si="40"/>
        <v>101516855</v>
      </c>
      <c r="BA71" s="11">
        <f t="shared" si="40"/>
        <v>868384</v>
      </c>
      <c r="BB71" s="11">
        <f t="shared" si="40"/>
        <v>16283381</v>
      </c>
      <c r="BC71" s="11">
        <f t="shared" si="40"/>
        <v>14206731</v>
      </c>
      <c r="BD71" s="11">
        <f t="shared" si="40"/>
        <v>33481693.829999998</v>
      </c>
      <c r="BE71" s="11">
        <f t="shared" si="40"/>
        <v>21942019.68</v>
      </c>
      <c r="BF71" s="11">
        <f t="shared" si="40"/>
        <v>0</v>
      </c>
      <c r="BG71" s="11">
        <f t="shared" si="40"/>
        <v>0</v>
      </c>
      <c r="BH71" s="11">
        <f t="shared" si="40"/>
        <v>0</v>
      </c>
      <c r="BI71" s="48">
        <f t="shared" si="40"/>
        <v>474256769.50999999</v>
      </c>
      <c r="BJ71" s="36">
        <f>+BJ72</f>
        <v>140213090.48000002</v>
      </c>
      <c r="BK71" s="36">
        <f>+BK72</f>
        <v>6074293.0099999905</v>
      </c>
      <c r="BL71" s="36">
        <f>+BL72</f>
        <v>2582706</v>
      </c>
      <c r="BM71" s="36">
        <f>+BM72</f>
        <v>0</v>
      </c>
    </row>
    <row r="72" spans="1:65" x14ac:dyDescent="0.2">
      <c r="A72" s="47" t="s">
        <v>12</v>
      </c>
      <c r="B72" s="12">
        <v>2</v>
      </c>
      <c r="C72" s="12">
        <v>0</v>
      </c>
      <c r="D72" s="12">
        <v>3</v>
      </c>
      <c r="E72" s="12">
        <v>50</v>
      </c>
      <c r="F72" s="12">
        <v>0</v>
      </c>
      <c r="G72" s="12">
        <v>20</v>
      </c>
      <c r="H72" s="13" t="s">
        <v>55</v>
      </c>
      <c r="I72" s="79">
        <v>623126859</v>
      </c>
      <c r="J72" s="88">
        <v>73993540</v>
      </c>
      <c r="K72" s="86">
        <v>107299261</v>
      </c>
      <c r="L72" s="86">
        <v>117591316</v>
      </c>
      <c r="M72" s="86">
        <v>99512269</v>
      </c>
      <c r="N72" s="87">
        <v>688342</v>
      </c>
      <c r="O72" s="86">
        <v>16403861</v>
      </c>
      <c r="P72" s="79">
        <v>30798219</v>
      </c>
      <c r="Q72" s="79">
        <v>21414651</v>
      </c>
      <c r="R72" s="79">
        <v>15212309.52</v>
      </c>
      <c r="S72" s="14"/>
      <c r="T72" s="14"/>
      <c r="U72" s="14"/>
      <c r="V72" s="14">
        <f>SUM(J72:U72)</f>
        <v>482913768.51999998</v>
      </c>
      <c r="W72" s="88">
        <v>73630092</v>
      </c>
      <c r="X72" s="86">
        <v>99653905</v>
      </c>
      <c r="Y72" s="86">
        <v>117482884</v>
      </c>
      <c r="Z72" s="86">
        <v>99512269</v>
      </c>
      <c r="AA72" s="87">
        <v>646500</v>
      </c>
      <c r="AB72" s="86">
        <v>16283381</v>
      </c>
      <c r="AC72" s="79">
        <v>30798219</v>
      </c>
      <c r="AD72" s="79">
        <v>16890205.829999998</v>
      </c>
      <c r="AE72" s="79">
        <v>21942019.68</v>
      </c>
      <c r="AF72" s="14"/>
      <c r="AG72" s="14"/>
      <c r="AH72" s="14"/>
      <c r="AI72" s="14">
        <f>SUM(W72:AH72)</f>
        <v>476839475.50999999</v>
      </c>
      <c r="AJ72" s="88">
        <v>28294198</v>
      </c>
      <c r="AK72" s="86">
        <v>140180623</v>
      </c>
      <c r="AL72" s="86">
        <v>119709354</v>
      </c>
      <c r="AM72" s="86">
        <v>99512269</v>
      </c>
      <c r="AN72" s="87">
        <v>646500</v>
      </c>
      <c r="AO72" s="86">
        <v>16283381</v>
      </c>
      <c r="AP72" s="79">
        <v>14206731</v>
      </c>
      <c r="AQ72" s="79">
        <v>33481693.829999998</v>
      </c>
      <c r="AR72" s="79">
        <v>21942019.68</v>
      </c>
      <c r="AS72" s="14"/>
      <c r="AT72" s="14"/>
      <c r="AU72" s="14"/>
      <c r="AV72" s="14">
        <f>SUM(AJ72:AU72)</f>
        <v>474256769.50999999</v>
      </c>
      <c r="AW72" s="88">
        <v>28294198</v>
      </c>
      <c r="AX72" s="86">
        <v>138530012</v>
      </c>
      <c r="AY72" s="86">
        <v>119133495</v>
      </c>
      <c r="AZ72" s="86">
        <v>101516855</v>
      </c>
      <c r="BA72" s="87">
        <v>868384</v>
      </c>
      <c r="BB72" s="86">
        <v>16283381</v>
      </c>
      <c r="BC72" s="79">
        <v>14206731</v>
      </c>
      <c r="BD72" s="79">
        <v>33481693.829999998</v>
      </c>
      <c r="BE72" s="79">
        <v>21942019.68</v>
      </c>
      <c r="BF72" s="14"/>
      <c r="BG72" s="14"/>
      <c r="BH72" s="14"/>
      <c r="BI72" s="49">
        <f>SUM(AW72:BH72)</f>
        <v>474256769.50999999</v>
      </c>
      <c r="BJ72" s="37">
        <f>+I72-V72</f>
        <v>140213090.48000002</v>
      </c>
      <c r="BK72" s="37">
        <f>+V72-AI72</f>
        <v>6074293.0099999905</v>
      </c>
      <c r="BL72" s="37">
        <f>+AI72-AV72</f>
        <v>2582706</v>
      </c>
      <c r="BM72" s="37">
        <f>+AV72-BI72</f>
        <v>0</v>
      </c>
    </row>
    <row r="73" spans="1:65" ht="15" x14ac:dyDescent="0.2">
      <c r="A73" s="47" t="s">
        <v>12</v>
      </c>
      <c r="B73" s="12">
        <v>2</v>
      </c>
      <c r="C73" s="12">
        <v>0</v>
      </c>
      <c r="D73" s="12">
        <v>4</v>
      </c>
      <c r="E73" s="12"/>
      <c r="F73" s="12"/>
      <c r="G73" s="12"/>
      <c r="H73" s="15" t="s">
        <v>56</v>
      </c>
      <c r="I73" s="11">
        <f>+SUM(I74:I81)+I82+SUM(I85:I86)</f>
        <v>43013866001</v>
      </c>
      <c r="J73" s="11">
        <f t="shared" ref="J73:BI73" si="41">+SUM(J74:J81)+J82+SUM(J85:J86)</f>
        <v>23909219498</v>
      </c>
      <c r="K73" s="11">
        <f t="shared" si="41"/>
        <v>4028765565</v>
      </c>
      <c r="L73" s="11">
        <f t="shared" si="41"/>
        <v>2685283667</v>
      </c>
      <c r="M73" s="11">
        <f t="shared" si="41"/>
        <v>124752523</v>
      </c>
      <c r="N73" s="11">
        <f t="shared" si="41"/>
        <v>2262755124</v>
      </c>
      <c r="O73" s="11">
        <f t="shared" si="41"/>
        <v>3247688445</v>
      </c>
      <c r="P73" s="11">
        <f t="shared" si="41"/>
        <v>1045922205</v>
      </c>
      <c r="Q73" s="11">
        <f t="shared" si="41"/>
        <v>975521589</v>
      </c>
      <c r="R73" s="11">
        <f t="shared" si="41"/>
        <v>356922825</v>
      </c>
      <c r="S73" s="11">
        <f t="shared" si="41"/>
        <v>0</v>
      </c>
      <c r="T73" s="11">
        <f t="shared" si="41"/>
        <v>0</v>
      </c>
      <c r="U73" s="11">
        <f t="shared" si="41"/>
        <v>0</v>
      </c>
      <c r="V73" s="11">
        <f t="shared" si="41"/>
        <v>38636831441</v>
      </c>
      <c r="W73" s="11">
        <f t="shared" si="41"/>
        <v>14695050720</v>
      </c>
      <c r="X73" s="11">
        <f t="shared" si="41"/>
        <v>8770610853</v>
      </c>
      <c r="Y73" s="11">
        <f t="shared" si="41"/>
        <v>2393450460</v>
      </c>
      <c r="Z73" s="11">
        <f t="shared" si="41"/>
        <v>671873534</v>
      </c>
      <c r="AA73" s="11">
        <f t="shared" si="41"/>
        <v>671173286</v>
      </c>
      <c r="AB73" s="11">
        <f t="shared" si="41"/>
        <v>1423896631</v>
      </c>
      <c r="AC73" s="11">
        <f t="shared" si="41"/>
        <v>1613455172</v>
      </c>
      <c r="AD73" s="11">
        <f t="shared" si="41"/>
        <v>1600199335.6200001</v>
      </c>
      <c r="AE73" s="11">
        <f t="shared" si="41"/>
        <v>579785799.39999998</v>
      </c>
      <c r="AF73" s="11">
        <f t="shared" si="41"/>
        <v>0</v>
      </c>
      <c r="AG73" s="11">
        <f t="shared" si="41"/>
        <v>0</v>
      </c>
      <c r="AH73" s="11">
        <f t="shared" si="41"/>
        <v>0</v>
      </c>
      <c r="AI73" s="11">
        <f t="shared" si="41"/>
        <v>32419495791.02</v>
      </c>
      <c r="AJ73" s="11">
        <f t="shared" si="41"/>
        <v>158502428</v>
      </c>
      <c r="AK73" s="11">
        <f t="shared" si="41"/>
        <v>427432395</v>
      </c>
      <c r="AL73" s="11">
        <f t="shared" si="41"/>
        <v>2052860966</v>
      </c>
      <c r="AM73" s="11">
        <f t="shared" si="41"/>
        <v>2351840613</v>
      </c>
      <c r="AN73" s="11">
        <f t="shared" si="41"/>
        <v>2983224687</v>
      </c>
      <c r="AO73" s="11">
        <f t="shared" si="41"/>
        <v>2581673401</v>
      </c>
      <c r="AP73" s="11">
        <f t="shared" si="41"/>
        <v>3914188273</v>
      </c>
      <c r="AQ73" s="11">
        <f t="shared" si="41"/>
        <v>3026168662.6199999</v>
      </c>
      <c r="AR73" s="11">
        <f t="shared" si="41"/>
        <v>3433230211.6900001</v>
      </c>
      <c r="AS73" s="11">
        <f t="shared" si="41"/>
        <v>0</v>
      </c>
      <c r="AT73" s="11">
        <f t="shared" si="41"/>
        <v>0</v>
      </c>
      <c r="AU73" s="11">
        <f t="shared" si="41"/>
        <v>0</v>
      </c>
      <c r="AV73" s="11">
        <f t="shared" si="41"/>
        <v>20929121637.310001</v>
      </c>
      <c r="AW73" s="11">
        <f t="shared" si="41"/>
        <v>158502428</v>
      </c>
      <c r="AX73" s="11">
        <f t="shared" si="41"/>
        <v>380014272</v>
      </c>
      <c r="AY73" s="11">
        <f t="shared" si="41"/>
        <v>2039323442</v>
      </c>
      <c r="AZ73" s="11">
        <f t="shared" si="41"/>
        <v>2377755013</v>
      </c>
      <c r="BA73" s="11">
        <f t="shared" si="41"/>
        <v>2974424213</v>
      </c>
      <c r="BB73" s="11">
        <f t="shared" si="41"/>
        <v>2616090061</v>
      </c>
      <c r="BC73" s="11">
        <f t="shared" si="41"/>
        <v>3871275370</v>
      </c>
      <c r="BD73" s="11">
        <f t="shared" si="41"/>
        <v>3047290046.6199999</v>
      </c>
      <c r="BE73" s="11">
        <f t="shared" si="41"/>
        <v>3463112627.6900001</v>
      </c>
      <c r="BF73" s="11">
        <f t="shared" si="41"/>
        <v>0</v>
      </c>
      <c r="BG73" s="11">
        <f t="shared" si="41"/>
        <v>0</v>
      </c>
      <c r="BH73" s="11">
        <f t="shared" si="41"/>
        <v>0</v>
      </c>
      <c r="BI73" s="48">
        <f t="shared" si="41"/>
        <v>20927787473.310001</v>
      </c>
      <c r="BJ73" s="36">
        <f>+SUM(BJ74:BJ81)+BJ82+SUM(BJ85:BJ86)</f>
        <v>4377034560</v>
      </c>
      <c r="BK73" s="36">
        <f>+SUM(BK74:BK81)+BK82+SUM(BK85:BK86)</f>
        <v>6217335649.9799995</v>
      </c>
      <c r="BL73" s="36">
        <f>+SUM(BL74:BL81)+BL82+SUM(BL85:BL86)</f>
        <v>11490374153.709999</v>
      </c>
      <c r="BM73" s="36">
        <f>+SUM(BM74:BM81)+BM82+SUM(BM85:BM86)</f>
        <v>1334164</v>
      </c>
    </row>
    <row r="74" spans="1:65" x14ac:dyDescent="0.2">
      <c r="A74" s="47" t="s">
        <v>12</v>
      </c>
      <c r="B74" s="12">
        <v>2</v>
      </c>
      <c r="C74" s="12">
        <v>0</v>
      </c>
      <c r="D74" s="12">
        <v>4</v>
      </c>
      <c r="E74" s="12">
        <v>1</v>
      </c>
      <c r="F74" s="12">
        <v>0</v>
      </c>
      <c r="G74" s="12">
        <v>20</v>
      </c>
      <c r="H74" s="13" t="s">
        <v>57</v>
      </c>
      <c r="I74" s="79">
        <v>2058000000</v>
      </c>
      <c r="J74" s="88">
        <v>315942343</v>
      </c>
      <c r="K74" s="86">
        <v>0</v>
      </c>
      <c r="L74" s="86">
        <v>0</v>
      </c>
      <c r="M74" s="86">
        <v>0</v>
      </c>
      <c r="N74" s="87">
        <v>602400000</v>
      </c>
      <c r="O74" s="86">
        <v>175635625</v>
      </c>
      <c r="P74" s="79">
        <v>449960259</v>
      </c>
      <c r="Q74" s="79">
        <v>164820248</v>
      </c>
      <c r="R74" s="79">
        <v>229922883</v>
      </c>
      <c r="S74" s="22"/>
      <c r="T74" s="22"/>
      <c r="U74" s="22"/>
      <c r="V74" s="14">
        <f t="shared" ref="V74:V81" si="42">SUM(J74:U74)</f>
        <v>1938681358</v>
      </c>
      <c r="W74" s="88">
        <v>257748495</v>
      </c>
      <c r="X74" s="86">
        <v>0</v>
      </c>
      <c r="Y74" s="86">
        <v>0</v>
      </c>
      <c r="Z74" s="86">
        <v>0</v>
      </c>
      <c r="AA74" s="87">
        <v>0</v>
      </c>
      <c r="AB74" s="86">
        <v>0</v>
      </c>
      <c r="AC74" s="79">
        <v>317269718</v>
      </c>
      <c r="AD74" s="79">
        <v>117629276</v>
      </c>
      <c r="AE74" s="79">
        <v>52538126</v>
      </c>
      <c r="AF74" s="22"/>
      <c r="AG74" s="22"/>
      <c r="AH74" s="22"/>
      <c r="AI74" s="14">
        <f t="shared" ref="AI74:AI81" si="43">SUM(W74:AH74)</f>
        <v>745185615</v>
      </c>
      <c r="AJ74" s="88">
        <v>0</v>
      </c>
      <c r="AK74" s="86">
        <v>0</v>
      </c>
      <c r="AL74" s="86">
        <v>152170385</v>
      </c>
      <c r="AM74" s="86">
        <v>105578110</v>
      </c>
      <c r="AN74" s="87">
        <v>0</v>
      </c>
      <c r="AO74" s="86">
        <v>0</v>
      </c>
      <c r="AP74" s="79">
        <v>0</v>
      </c>
      <c r="AQ74" s="79">
        <v>68460574</v>
      </c>
      <c r="AR74" s="79">
        <v>288633307</v>
      </c>
      <c r="AS74" s="22"/>
      <c r="AT74" s="22"/>
      <c r="AU74" s="22"/>
      <c r="AV74" s="14">
        <f t="shared" ref="AV74:AV81" si="44">SUM(AJ74:AU74)</f>
        <v>614842376</v>
      </c>
      <c r="AW74" s="88">
        <v>0</v>
      </c>
      <c r="AX74" s="86">
        <v>0</v>
      </c>
      <c r="AY74" s="86">
        <v>152170385</v>
      </c>
      <c r="AZ74" s="86">
        <v>105578110</v>
      </c>
      <c r="BA74" s="87">
        <v>0</v>
      </c>
      <c r="BB74" s="86">
        <v>0</v>
      </c>
      <c r="BC74" s="79">
        <v>0</v>
      </c>
      <c r="BD74" s="79">
        <v>68460574</v>
      </c>
      <c r="BE74" s="79">
        <v>288633307</v>
      </c>
      <c r="BF74" s="22"/>
      <c r="BG74" s="22"/>
      <c r="BH74" s="22"/>
      <c r="BI74" s="49">
        <f t="shared" ref="BI74:BI81" si="45">SUM(AW74:BH74)</f>
        <v>614842376</v>
      </c>
      <c r="BJ74" s="37">
        <f t="shared" ref="BJ74:BJ81" si="46">+I74-V74</f>
        <v>119318642</v>
      </c>
      <c r="BK74" s="37">
        <f t="shared" ref="BK74:BK81" si="47">+V74-AI74</f>
        <v>1193495743</v>
      </c>
      <c r="BL74" s="37">
        <f t="shared" ref="BL74:BL81" si="48">+AI74-AV74</f>
        <v>130343239</v>
      </c>
      <c r="BM74" s="37">
        <f t="shared" ref="BM74:BM81" si="49">+AV74-BI74</f>
        <v>0</v>
      </c>
    </row>
    <row r="75" spans="1:65" x14ac:dyDescent="0.2">
      <c r="A75" s="47" t="s">
        <v>12</v>
      </c>
      <c r="B75" s="12">
        <v>2</v>
      </c>
      <c r="C75" s="12">
        <v>0</v>
      </c>
      <c r="D75" s="12">
        <v>4</v>
      </c>
      <c r="E75" s="12">
        <v>4</v>
      </c>
      <c r="F75" s="12">
        <v>0</v>
      </c>
      <c r="G75" s="12">
        <v>20</v>
      </c>
      <c r="H75" s="13" t="s">
        <v>58</v>
      </c>
      <c r="I75" s="79">
        <v>3269890000</v>
      </c>
      <c r="J75" s="88">
        <v>397429323</v>
      </c>
      <c r="K75" s="86">
        <v>169947281</v>
      </c>
      <c r="L75" s="86">
        <v>1310220000</v>
      </c>
      <c r="M75" s="86">
        <v>0</v>
      </c>
      <c r="N75" s="87">
        <v>309232000</v>
      </c>
      <c r="O75" s="86">
        <v>143087086</v>
      </c>
      <c r="P75" s="79">
        <v>120797026</v>
      </c>
      <c r="Q75" s="79">
        <v>510715053</v>
      </c>
      <c r="R75" s="79">
        <v>73788523</v>
      </c>
      <c r="S75" s="22"/>
      <c r="T75" s="22"/>
      <c r="U75" s="22"/>
      <c r="V75" s="14">
        <f t="shared" si="42"/>
        <v>3035216292</v>
      </c>
      <c r="W75" s="88">
        <v>313127327</v>
      </c>
      <c r="X75" s="86">
        <v>0</v>
      </c>
      <c r="Y75" s="86">
        <v>0</v>
      </c>
      <c r="Z75" s="86">
        <v>0</v>
      </c>
      <c r="AA75" s="87">
        <v>8032000</v>
      </c>
      <c r="AB75" s="86">
        <v>1307448751</v>
      </c>
      <c r="AC75" s="79">
        <v>141441188</v>
      </c>
      <c r="AD75" s="79">
        <v>91503297.900000006</v>
      </c>
      <c r="AE75" s="79">
        <v>182881978.40000001</v>
      </c>
      <c r="AF75" s="22"/>
      <c r="AG75" s="22"/>
      <c r="AH75" s="22"/>
      <c r="AI75" s="14">
        <f t="shared" si="43"/>
        <v>2044434542.3000002</v>
      </c>
      <c r="AJ75" s="88">
        <v>0</v>
      </c>
      <c r="AK75" s="86">
        <v>89862928</v>
      </c>
      <c r="AL75" s="86">
        <v>77983806</v>
      </c>
      <c r="AM75" s="86">
        <v>135702859</v>
      </c>
      <c r="AN75" s="87">
        <v>3900379</v>
      </c>
      <c r="AO75" s="86">
        <v>3916894</v>
      </c>
      <c r="AP75" s="79">
        <v>1351346132</v>
      </c>
      <c r="AQ75" s="79">
        <v>101343888.90000001</v>
      </c>
      <c r="AR75" s="79">
        <v>87079263.400000006</v>
      </c>
      <c r="AS75" s="22"/>
      <c r="AT75" s="22"/>
      <c r="AU75" s="22"/>
      <c r="AV75" s="14">
        <f t="shared" si="44"/>
        <v>1851136150.3000002</v>
      </c>
      <c r="AW75" s="88">
        <v>0</v>
      </c>
      <c r="AX75" s="86">
        <v>89862928</v>
      </c>
      <c r="AY75" s="86">
        <v>71858382</v>
      </c>
      <c r="AZ75" s="86">
        <v>140207124</v>
      </c>
      <c r="BA75" s="87">
        <v>5521538</v>
      </c>
      <c r="BB75" s="86">
        <v>3916894</v>
      </c>
      <c r="BC75" s="79">
        <v>1351346132</v>
      </c>
      <c r="BD75" s="79">
        <v>100526311.90000001</v>
      </c>
      <c r="BE75" s="79">
        <v>87896840.400000006</v>
      </c>
      <c r="BF75" s="22"/>
      <c r="BG75" s="22"/>
      <c r="BH75" s="22"/>
      <c r="BI75" s="49">
        <f t="shared" si="45"/>
        <v>1851136150.3000002</v>
      </c>
      <c r="BJ75" s="37">
        <f t="shared" si="46"/>
        <v>234673708</v>
      </c>
      <c r="BK75" s="37">
        <f t="shared" si="47"/>
        <v>990781749.69999981</v>
      </c>
      <c r="BL75" s="37">
        <f t="shared" si="48"/>
        <v>193298392</v>
      </c>
      <c r="BM75" s="37">
        <f t="shared" si="49"/>
        <v>0</v>
      </c>
    </row>
    <row r="76" spans="1:65" x14ac:dyDescent="0.2">
      <c r="A76" s="47" t="s">
        <v>12</v>
      </c>
      <c r="B76" s="12">
        <v>2</v>
      </c>
      <c r="C76" s="12">
        <v>0</v>
      </c>
      <c r="D76" s="12">
        <v>4</v>
      </c>
      <c r="E76" s="12">
        <v>5</v>
      </c>
      <c r="F76" s="12">
        <v>0</v>
      </c>
      <c r="G76" s="12">
        <v>20</v>
      </c>
      <c r="H76" s="13" t="s">
        <v>59</v>
      </c>
      <c r="I76" s="79">
        <v>25642102924</v>
      </c>
      <c r="J76" s="88">
        <v>20859439678</v>
      </c>
      <c r="K76" s="86">
        <v>160368920</v>
      </c>
      <c r="L76" s="86">
        <v>558940257</v>
      </c>
      <c r="M76" s="86">
        <v>0</v>
      </c>
      <c r="N76" s="87">
        <v>1204800000</v>
      </c>
      <c r="O76" s="86">
        <v>2689685657</v>
      </c>
      <c r="P76" s="79">
        <v>163826412</v>
      </c>
      <c r="Q76" s="79">
        <v>5020000</v>
      </c>
      <c r="R76" s="79">
        <v>-211374164</v>
      </c>
      <c r="S76" s="22"/>
      <c r="T76" s="22"/>
      <c r="U76" s="22"/>
      <c r="V76" s="14">
        <f t="shared" si="42"/>
        <v>25430706760</v>
      </c>
      <c r="W76" s="88">
        <v>12977255370</v>
      </c>
      <c r="X76" s="86">
        <v>7404724262</v>
      </c>
      <c r="Y76" s="86">
        <v>0</v>
      </c>
      <c r="Z76" s="86">
        <v>0</v>
      </c>
      <c r="AA76" s="87">
        <v>538078098</v>
      </c>
      <c r="AB76" s="86">
        <v>0</v>
      </c>
      <c r="AC76" s="79">
        <v>692190410</v>
      </c>
      <c r="AD76" s="79">
        <v>966030124</v>
      </c>
      <c r="AE76" s="79">
        <v>65732972</v>
      </c>
      <c r="AF76" s="22"/>
      <c r="AG76" s="22"/>
      <c r="AH76" s="22"/>
      <c r="AI76" s="14">
        <f t="shared" si="43"/>
        <v>22644011236</v>
      </c>
      <c r="AJ76" s="88">
        <v>0</v>
      </c>
      <c r="AK76" s="86">
        <v>87127050</v>
      </c>
      <c r="AL76" s="86">
        <v>1347590537</v>
      </c>
      <c r="AM76" s="86">
        <v>1764968135</v>
      </c>
      <c r="AN76" s="87">
        <v>1643270760</v>
      </c>
      <c r="AO76" s="86">
        <v>1996257214</v>
      </c>
      <c r="AP76" s="79">
        <v>1950190610</v>
      </c>
      <c r="AQ76" s="79">
        <v>2015106872</v>
      </c>
      <c r="AR76" s="79">
        <v>2317694974</v>
      </c>
      <c r="AS76" s="22"/>
      <c r="AT76" s="22"/>
      <c r="AU76" s="22"/>
      <c r="AV76" s="14">
        <f t="shared" si="44"/>
        <v>13122206152</v>
      </c>
      <c r="AW76" s="88">
        <v>0</v>
      </c>
      <c r="AX76" s="86">
        <v>71755810</v>
      </c>
      <c r="AY76" s="86">
        <v>1356079357</v>
      </c>
      <c r="AZ76" s="86">
        <v>1760771341</v>
      </c>
      <c r="BA76" s="87">
        <v>1639257482</v>
      </c>
      <c r="BB76" s="86">
        <v>2011349706</v>
      </c>
      <c r="BC76" s="79">
        <v>1944561960</v>
      </c>
      <c r="BD76" s="79">
        <v>2008295334</v>
      </c>
      <c r="BE76" s="79">
        <v>2329102198</v>
      </c>
      <c r="BF76" s="22"/>
      <c r="BG76" s="22"/>
      <c r="BH76" s="22"/>
      <c r="BI76" s="49">
        <f t="shared" si="45"/>
        <v>13121173188</v>
      </c>
      <c r="BJ76" s="37">
        <f t="shared" si="46"/>
        <v>211396164</v>
      </c>
      <c r="BK76" s="37">
        <f t="shared" si="47"/>
        <v>2786695524</v>
      </c>
      <c r="BL76" s="37">
        <f t="shared" si="48"/>
        <v>9521805084</v>
      </c>
      <c r="BM76" s="37">
        <f t="shared" si="49"/>
        <v>1032964</v>
      </c>
    </row>
    <row r="77" spans="1:65" x14ac:dyDescent="0.2">
      <c r="A77" s="47" t="s">
        <v>12</v>
      </c>
      <c r="B77" s="12">
        <v>2</v>
      </c>
      <c r="C77" s="12">
        <v>0</v>
      </c>
      <c r="D77" s="12">
        <v>4</v>
      </c>
      <c r="E77" s="12">
        <v>6</v>
      </c>
      <c r="F77" s="12">
        <v>0</v>
      </c>
      <c r="G77" s="12">
        <v>20</v>
      </c>
      <c r="H77" s="13" t="s">
        <v>60</v>
      </c>
      <c r="I77" s="79">
        <v>2768042574</v>
      </c>
      <c r="J77" s="88">
        <v>76252976</v>
      </c>
      <c r="K77" s="86">
        <v>2495036967</v>
      </c>
      <c r="L77" s="86">
        <v>13351960</v>
      </c>
      <c r="M77" s="86">
        <v>6213550</v>
      </c>
      <c r="N77" s="87">
        <v>10457117</v>
      </c>
      <c r="O77" s="86">
        <v>57376090</v>
      </c>
      <c r="P77" s="79">
        <v>12440520</v>
      </c>
      <c r="Q77" s="79">
        <v>77635197</v>
      </c>
      <c r="R77" s="79">
        <v>4608059</v>
      </c>
      <c r="S77" s="22"/>
      <c r="T77" s="22"/>
      <c r="U77" s="22"/>
      <c r="V77" s="14">
        <f t="shared" si="42"/>
        <v>2753372436</v>
      </c>
      <c r="W77" s="88">
        <v>50650976</v>
      </c>
      <c r="X77" s="86">
        <v>154682847</v>
      </c>
      <c r="Y77" s="86">
        <v>2151369960</v>
      </c>
      <c r="Z77" s="86">
        <v>6213550</v>
      </c>
      <c r="AA77" s="87">
        <v>10457117</v>
      </c>
      <c r="AB77" s="86">
        <v>1955290</v>
      </c>
      <c r="AC77" s="79">
        <v>134125320</v>
      </c>
      <c r="AD77" s="79">
        <v>59307048</v>
      </c>
      <c r="AE77" s="79">
        <v>52243150</v>
      </c>
      <c r="AF77" s="22"/>
      <c r="AG77" s="22"/>
      <c r="AH77" s="22"/>
      <c r="AI77" s="14">
        <f t="shared" si="43"/>
        <v>2621005258</v>
      </c>
      <c r="AJ77" s="88">
        <v>3193904</v>
      </c>
      <c r="AK77" s="86">
        <v>5375999</v>
      </c>
      <c r="AL77" s="86">
        <v>91720420</v>
      </c>
      <c r="AM77" s="86">
        <v>92792250</v>
      </c>
      <c r="AN77" s="87">
        <v>451693399</v>
      </c>
      <c r="AO77" s="86">
        <v>196259254</v>
      </c>
      <c r="AP77" s="79">
        <v>245759086</v>
      </c>
      <c r="AQ77" s="79">
        <v>315654205</v>
      </c>
      <c r="AR77" s="79">
        <v>288648004</v>
      </c>
      <c r="AS77" s="22"/>
      <c r="AT77" s="22"/>
      <c r="AU77" s="22"/>
      <c r="AV77" s="14">
        <f t="shared" si="44"/>
        <v>1691096521</v>
      </c>
      <c r="AW77" s="88">
        <v>3193904</v>
      </c>
      <c r="AX77" s="86">
        <v>2779072</v>
      </c>
      <c r="AY77" s="86">
        <v>86486147</v>
      </c>
      <c r="AZ77" s="86">
        <v>100623450</v>
      </c>
      <c r="BA77" s="87">
        <v>449149057</v>
      </c>
      <c r="BB77" s="86">
        <v>198803596</v>
      </c>
      <c r="BC77" s="79">
        <v>244072366</v>
      </c>
      <c r="BD77" s="79">
        <v>315654205</v>
      </c>
      <c r="BE77" s="79">
        <v>290334724</v>
      </c>
      <c r="BF77" s="22"/>
      <c r="BG77" s="22"/>
      <c r="BH77" s="22"/>
      <c r="BI77" s="49">
        <f t="shared" si="45"/>
        <v>1691096521</v>
      </c>
      <c r="BJ77" s="37">
        <f t="shared" si="46"/>
        <v>14670138</v>
      </c>
      <c r="BK77" s="37">
        <f t="shared" si="47"/>
        <v>132367178</v>
      </c>
      <c r="BL77" s="37">
        <f t="shared" si="48"/>
        <v>929908737</v>
      </c>
      <c r="BM77" s="37">
        <f t="shared" si="49"/>
        <v>0</v>
      </c>
    </row>
    <row r="78" spans="1:65" x14ac:dyDescent="0.2">
      <c r="A78" s="47" t="s">
        <v>12</v>
      </c>
      <c r="B78" s="12">
        <v>2</v>
      </c>
      <c r="C78" s="12">
        <v>0</v>
      </c>
      <c r="D78" s="12">
        <v>4</v>
      </c>
      <c r="E78" s="12">
        <v>7</v>
      </c>
      <c r="F78" s="12">
        <v>1</v>
      </c>
      <c r="G78" s="12">
        <v>20</v>
      </c>
      <c r="H78" s="13" t="s">
        <v>61</v>
      </c>
      <c r="I78" s="79">
        <v>1086890503</v>
      </c>
      <c r="J78" s="88">
        <v>222095322</v>
      </c>
      <c r="K78" s="86">
        <v>118017188</v>
      </c>
      <c r="L78" s="86">
        <v>4503482</v>
      </c>
      <c r="M78" s="86">
        <v>0</v>
      </c>
      <c r="N78" s="87">
        <v>8032000</v>
      </c>
      <c r="O78" s="86">
        <v>3424447</v>
      </c>
      <c r="P78" s="79">
        <v>141414580</v>
      </c>
      <c r="Q78" s="79">
        <v>37679116</v>
      </c>
      <c r="R78" s="79">
        <v>85447819</v>
      </c>
      <c r="S78" s="22"/>
      <c r="T78" s="22"/>
      <c r="U78" s="22"/>
      <c r="V78" s="14">
        <f t="shared" si="42"/>
        <v>620613954</v>
      </c>
      <c r="W78" s="88">
        <v>123868781</v>
      </c>
      <c r="X78" s="86">
        <v>27596948</v>
      </c>
      <c r="Y78" s="86">
        <v>487482</v>
      </c>
      <c r="Z78" s="86">
        <v>0</v>
      </c>
      <c r="AA78" s="87">
        <v>0</v>
      </c>
      <c r="AB78" s="86">
        <v>2318039</v>
      </c>
      <c r="AC78" s="79">
        <v>120080408</v>
      </c>
      <c r="AD78" s="79">
        <v>68286836.719999999</v>
      </c>
      <c r="AE78" s="79">
        <v>17347667</v>
      </c>
      <c r="AF78" s="22"/>
      <c r="AG78" s="22"/>
      <c r="AH78" s="22"/>
      <c r="AI78" s="14">
        <f t="shared" si="43"/>
        <v>359986161.72000003</v>
      </c>
      <c r="AJ78" s="88">
        <v>0</v>
      </c>
      <c r="AK78" s="86">
        <v>15535173</v>
      </c>
      <c r="AL78" s="86">
        <v>108153430</v>
      </c>
      <c r="AM78" s="86">
        <v>554208</v>
      </c>
      <c r="AN78" s="87">
        <v>9236800</v>
      </c>
      <c r="AO78" s="86">
        <v>11554839</v>
      </c>
      <c r="AP78" s="79">
        <v>39459208</v>
      </c>
      <c r="AQ78" s="79">
        <v>120465720.72</v>
      </c>
      <c r="AR78" s="79">
        <v>17677983</v>
      </c>
      <c r="AS78" s="22"/>
      <c r="AT78" s="22"/>
      <c r="AU78" s="22"/>
      <c r="AV78" s="14">
        <f t="shared" si="44"/>
        <v>322637361.72000003</v>
      </c>
      <c r="AW78" s="88">
        <v>0</v>
      </c>
      <c r="AX78" s="86">
        <v>15535173</v>
      </c>
      <c r="AY78" s="86">
        <v>98916630</v>
      </c>
      <c r="AZ78" s="86">
        <v>9236800</v>
      </c>
      <c r="BA78" s="87">
        <v>9791008</v>
      </c>
      <c r="BB78" s="86">
        <v>11554839</v>
      </c>
      <c r="BC78" s="79">
        <v>39459208</v>
      </c>
      <c r="BD78" s="79">
        <v>105104520.72</v>
      </c>
      <c r="BE78" s="79">
        <v>33039183</v>
      </c>
      <c r="BF78" s="22"/>
      <c r="BG78" s="22"/>
      <c r="BH78" s="22"/>
      <c r="BI78" s="49">
        <f t="shared" si="45"/>
        <v>322637361.72000003</v>
      </c>
      <c r="BJ78" s="37">
        <f t="shared" si="46"/>
        <v>466276549</v>
      </c>
      <c r="BK78" s="37">
        <f t="shared" si="47"/>
        <v>260627792.27999997</v>
      </c>
      <c r="BL78" s="37">
        <f t="shared" si="48"/>
        <v>37348800</v>
      </c>
      <c r="BM78" s="37">
        <f t="shared" si="49"/>
        <v>0</v>
      </c>
    </row>
    <row r="79" spans="1:65" x14ac:dyDescent="0.2">
      <c r="A79" s="47" t="s">
        <v>12</v>
      </c>
      <c r="B79" s="12">
        <v>2</v>
      </c>
      <c r="C79" s="12">
        <v>0</v>
      </c>
      <c r="D79" s="12">
        <v>4</v>
      </c>
      <c r="E79" s="12">
        <v>8</v>
      </c>
      <c r="F79" s="12">
        <v>0</v>
      </c>
      <c r="G79" s="12">
        <v>20</v>
      </c>
      <c r="H79" s="13" t="s">
        <v>74</v>
      </c>
      <c r="I79" s="79">
        <v>3263750000</v>
      </c>
      <c r="J79" s="88">
        <v>213851868</v>
      </c>
      <c r="K79" s="86">
        <v>1030403825</v>
      </c>
      <c r="L79" s="86">
        <v>95800050</v>
      </c>
      <c r="M79" s="86">
        <v>83941891</v>
      </c>
      <c r="N79" s="87">
        <v>57087099</v>
      </c>
      <c r="O79" s="86">
        <v>93024637</v>
      </c>
      <c r="P79" s="79">
        <v>108634684</v>
      </c>
      <c r="Q79" s="79">
        <v>139893998</v>
      </c>
      <c r="R79" s="79">
        <v>87955369</v>
      </c>
      <c r="S79" s="22"/>
      <c r="T79" s="22"/>
      <c r="U79" s="22"/>
      <c r="V79" s="14">
        <f t="shared" si="42"/>
        <v>1910593421</v>
      </c>
      <c r="W79" s="88">
        <v>173691868</v>
      </c>
      <c r="X79" s="86">
        <v>161492025</v>
      </c>
      <c r="Y79" s="86">
        <v>85760050</v>
      </c>
      <c r="Z79" s="86">
        <v>83941891</v>
      </c>
      <c r="AA79" s="87">
        <v>57087099</v>
      </c>
      <c r="AB79" s="86">
        <v>62904637</v>
      </c>
      <c r="AC79" s="79">
        <v>148794684</v>
      </c>
      <c r="AD79" s="79">
        <v>256078980</v>
      </c>
      <c r="AE79" s="79">
        <v>158396160</v>
      </c>
      <c r="AF79" s="22"/>
      <c r="AG79" s="22"/>
      <c r="AH79" s="22"/>
      <c r="AI79" s="14">
        <f t="shared" si="43"/>
        <v>1188147394</v>
      </c>
      <c r="AJ79" s="88">
        <v>155122985</v>
      </c>
      <c r="AK79" s="86">
        <v>180060908</v>
      </c>
      <c r="AL79" s="86">
        <v>67098139</v>
      </c>
      <c r="AM79" s="86">
        <v>102091252</v>
      </c>
      <c r="AN79" s="87">
        <v>56569077</v>
      </c>
      <c r="AO79" s="86">
        <v>62904637</v>
      </c>
      <c r="AP79" s="79">
        <v>125405914</v>
      </c>
      <c r="AQ79" s="79">
        <v>263613485</v>
      </c>
      <c r="AR79" s="79">
        <v>174161603.28999999</v>
      </c>
      <c r="AS79" s="22"/>
      <c r="AT79" s="22"/>
      <c r="AU79" s="22"/>
      <c r="AV79" s="14">
        <f t="shared" si="44"/>
        <v>1187028000.29</v>
      </c>
      <c r="AW79" s="88">
        <v>155122985</v>
      </c>
      <c r="AX79" s="86">
        <v>156810566</v>
      </c>
      <c r="AY79" s="86">
        <v>90348481</v>
      </c>
      <c r="AZ79" s="86">
        <v>83575782</v>
      </c>
      <c r="BA79" s="87">
        <v>55581593</v>
      </c>
      <c r="BB79" s="86">
        <v>72982530</v>
      </c>
      <c r="BC79" s="79">
        <v>134830975</v>
      </c>
      <c r="BD79" s="79">
        <v>263613485</v>
      </c>
      <c r="BE79" s="79">
        <v>174161603.28999999</v>
      </c>
      <c r="BF79" s="22"/>
      <c r="BG79" s="22"/>
      <c r="BH79" s="22"/>
      <c r="BI79" s="49">
        <f t="shared" si="45"/>
        <v>1187028000.29</v>
      </c>
      <c r="BJ79" s="37">
        <f t="shared" si="46"/>
        <v>1353156579</v>
      </c>
      <c r="BK79" s="37">
        <f t="shared" si="47"/>
        <v>722446027</v>
      </c>
      <c r="BL79" s="37">
        <f t="shared" si="48"/>
        <v>1119393.7100000381</v>
      </c>
      <c r="BM79" s="37">
        <f t="shared" si="49"/>
        <v>0</v>
      </c>
    </row>
    <row r="80" spans="1:65" x14ac:dyDescent="0.2">
      <c r="A80" s="47" t="s">
        <v>12</v>
      </c>
      <c r="B80" s="12">
        <v>2</v>
      </c>
      <c r="C80" s="12">
        <v>0</v>
      </c>
      <c r="D80" s="12">
        <v>4</v>
      </c>
      <c r="E80" s="12">
        <v>9</v>
      </c>
      <c r="F80" s="12">
        <v>0</v>
      </c>
      <c r="G80" s="12">
        <v>20</v>
      </c>
      <c r="H80" s="13" t="s">
        <v>62</v>
      </c>
      <c r="I80" s="79">
        <v>723450000</v>
      </c>
      <c r="J80" s="88">
        <v>0</v>
      </c>
      <c r="K80" s="86">
        <v>4016000</v>
      </c>
      <c r="L80" s="86">
        <v>562691800</v>
      </c>
      <c r="M80" s="86">
        <v>0</v>
      </c>
      <c r="N80" s="87">
        <v>0</v>
      </c>
      <c r="O80" s="86">
        <v>10040000</v>
      </c>
      <c r="P80" s="79">
        <v>0</v>
      </c>
      <c r="Q80" s="79">
        <v>16124240</v>
      </c>
      <c r="R80" s="79">
        <v>0</v>
      </c>
      <c r="S80" s="22"/>
      <c r="T80" s="22"/>
      <c r="U80" s="22"/>
      <c r="V80" s="14">
        <f t="shared" si="42"/>
        <v>592872040</v>
      </c>
      <c r="W80" s="88">
        <v>0</v>
      </c>
      <c r="X80" s="86">
        <v>0</v>
      </c>
      <c r="Y80" s="86">
        <v>3635902</v>
      </c>
      <c r="Z80" s="86">
        <v>551571781</v>
      </c>
      <c r="AA80" s="87">
        <v>1797393</v>
      </c>
      <c r="AB80" s="86">
        <v>5426791</v>
      </c>
      <c r="AC80" s="79">
        <v>6837711</v>
      </c>
      <c r="AD80" s="79">
        <v>3054123</v>
      </c>
      <c r="AE80" s="79">
        <v>1364192</v>
      </c>
      <c r="AF80" s="22"/>
      <c r="AG80" s="22"/>
      <c r="AH80" s="22"/>
      <c r="AI80" s="14">
        <f t="shared" si="43"/>
        <v>573687893</v>
      </c>
      <c r="AJ80" s="88">
        <v>0</v>
      </c>
      <c r="AK80" s="86">
        <v>0</v>
      </c>
      <c r="AL80" s="86">
        <v>223265</v>
      </c>
      <c r="AM80" s="86">
        <v>3412637</v>
      </c>
      <c r="AN80" s="87">
        <v>553369173</v>
      </c>
      <c r="AO80" s="86">
        <v>4794902</v>
      </c>
      <c r="AP80" s="79">
        <v>7469600</v>
      </c>
      <c r="AQ80" s="79">
        <v>0</v>
      </c>
      <c r="AR80" s="79">
        <v>3091710</v>
      </c>
      <c r="AS80" s="22"/>
      <c r="AT80" s="22"/>
      <c r="AU80" s="22"/>
      <c r="AV80" s="14">
        <f t="shared" si="44"/>
        <v>572361287</v>
      </c>
      <c r="AW80" s="88">
        <v>0</v>
      </c>
      <c r="AX80" s="86">
        <v>0</v>
      </c>
      <c r="AY80" s="86">
        <v>223265</v>
      </c>
      <c r="AZ80" s="86">
        <v>3412637</v>
      </c>
      <c r="BA80" s="87">
        <v>553369173</v>
      </c>
      <c r="BB80" s="86">
        <v>4794902</v>
      </c>
      <c r="BC80" s="79">
        <v>7469600</v>
      </c>
      <c r="BD80" s="79">
        <v>0</v>
      </c>
      <c r="BE80" s="79">
        <v>3091710</v>
      </c>
      <c r="BF80" s="22"/>
      <c r="BG80" s="22"/>
      <c r="BH80" s="22"/>
      <c r="BI80" s="49">
        <f t="shared" si="45"/>
        <v>572361287</v>
      </c>
      <c r="BJ80" s="37">
        <f t="shared" si="46"/>
        <v>130577960</v>
      </c>
      <c r="BK80" s="37">
        <f t="shared" si="47"/>
        <v>19184147</v>
      </c>
      <c r="BL80" s="37">
        <f t="shared" si="48"/>
        <v>1326606</v>
      </c>
      <c r="BM80" s="37">
        <f t="shared" si="49"/>
        <v>0</v>
      </c>
    </row>
    <row r="81" spans="1:65" x14ac:dyDescent="0.2">
      <c r="A81" s="47" t="s">
        <v>12</v>
      </c>
      <c r="B81" s="12">
        <v>2</v>
      </c>
      <c r="C81" s="12">
        <v>0</v>
      </c>
      <c r="D81" s="12">
        <v>4</v>
      </c>
      <c r="E81" s="12">
        <v>10</v>
      </c>
      <c r="F81" s="12">
        <v>0</v>
      </c>
      <c r="G81" s="12">
        <v>20</v>
      </c>
      <c r="H81" s="13" t="s">
        <v>63</v>
      </c>
      <c r="I81" s="79">
        <v>1099215000</v>
      </c>
      <c r="J81" s="88">
        <v>793160000</v>
      </c>
      <c r="K81" s="86">
        <v>0</v>
      </c>
      <c r="L81" s="86">
        <v>81524800</v>
      </c>
      <c r="M81" s="86">
        <v>0</v>
      </c>
      <c r="N81" s="87">
        <v>6024000</v>
      </c>
      <c r="O81" s="86">
        <v>44176000</v>
      </c>
      <c r="P81" s="79">
        <v>0</v>
      </c>
      <c r="Q81" s="79">
        <v>4016000</v>
      </c>
      <c r="R81" s="79">
        <v>0</v>
      </c>
      <c r="S81" s="22"/>
      <c r="T81" s="22"/>
      <c r="U81" s="22"/>
      <c r="V81" s="14">
        <f t="shared" si="42"/>
        <v>928900800</v>
      </c>
      <c r="W81" s="88">
        <v>791739915</v>
      </c>
      <c r="X81" s="86">
        <v>0</v>
      </c>
      <c r="Y81" s="86">
        <v>81524800</v>
      </c>
      <c r="Z81" s="86">
        <v>0</v>
      </c>
      <c r="AA81" s="87">
        <v>1696840</v>
      </c>
      <c r="AB81" s="86">
        <v>0</v>
      </c>
      <c r="AC81" s="79">
        <v>0</v>
      </c>
      <c r="AD81" s="79">
        <v>17068000</v>
      </c>
      <c r="AE81" s="79">
        <v>1004000</v>
      </c>
      <c r="AF81" s="22"/>
      <c r="AG81" s="22"/>
      <c r="AH81" s="22"/>
      <c r="AI81" s="14">
        <f t="shared" si="43"/>
        <v>893033555</v>
      </c>
      <c r="AJ81" s="88">
        <v>0</v>
      </c>
      <c r="AK81" s="86">
        <v>25611796</v>
      </c>
      <c r="AL81" s="86">
        <v>108255523</v>
      </c>
      <c r="AM81" s="86">
        <v>76542334</v>
      </c>
      <c r="AN81" s="87">
        <v>81548893</v>
      </c>
      <c r="AO81" s="86">
        <v>89269161</v>
      </c>
      <c r="AP81" s="79">
        <v>88768695</v>
      </c>
      <c r="AQ81" s="79">
        <v>72774630</v>
      </c>
      <c r="AR81" s="79">
        <v>80473186</v>
      </c>
      <c r="AS81" s="22"/>
      <c r="AT81" s="22"/>
      <c r="AU81" s="22"/>
      <c r="AV81" s="14">
        <f t="shared" si="44"/>
        <v>623244218</v>
      </c>
      <c r="AW81" s="88">
        <v>0</v>
      </c>
      <c r="AX81" s="86">
        <v>24256334</v>
      </c>
      <c r="AY81" s="86">
        <v>107608705</v>
      </c>
      <c r="AZ81" s="86">
        <v>76821986</v>
      </c>
      <c r="BA81" s="87">
        <v>80176147</v>
      </c>
      <c r="BB81" s="86">
        <v>92364535</v>
      </c>
      <c r="BC81" s="79">
        <v>82803961</v>
      </c>
      <c r="BD81" s="79">
        <v>77828469</v>
      </c>
      <c r="BE81" s="79">
        <v>81082881</v>
      </c>
      <c r="BF81" s="22"/>
      <c r="BG81" s="22"/>
      <c r="BH81" s="22"/>
      <c r="BI81" s="49">
        <f t="shared" si="45"/>
        <v>622943018</v>
      </c>
      <c r="BJ81" s="37">
        <f t="shared" si="46"/>
        <v>170314200</v>
      </c>
      <c r="BK81" s="37">
        <f t="shared" si="47"/>
        <v>35867245</v>
      </c>
      <c r="BL81" s="37">
        <f t="shared" si="48"/>
        <v>269789337</v>
      </c>
      <c r="BM81" s="37">
        <f t="shared" si="49"/>
        <v>301200</v>
      </c>
    </row>
    <row r="82" spans="1:65" ht="15" x14ac:dyDescent="0.2">
      <c r="A82" s="47" t="s">
        <v>12</v>
      </c>
      <c r="B82" s="12">
        <v>2</v>
      </c>
      <c r="C82" s="12">
        <v>0</v>
      </c>
      <c r="D82" s="12">
        <v>4</v>
      </c>
      <c r="E82" s="12">
        <v>11</v>
      </c>
      <c r="F82" s="12"/>
      <c r="G82" s="12"/>
      <c r="H82" s="15" t="s">
        <v>78</v>
      </c>
      <c r="I82" s="23">
        <f>SUM(I83:I84)</f>
        <v>3083325000</v>
      </c>
      <c r="J82" s="23">
        <f t="shared" ref="J82:BI82" si="50">SUM(J83:J84)</f>
        <v>1026228788</v>
      </c>
      <c r="K82" s="23">
        <f t="shared" si="50"/>
        <v>49318784</v>
      </c>
      <c r="L82" s="23">
        <f t="shared" si="50"/>
        <v>58251318</v>
      </c>
      <c r="M82" s="23">
        <f t="shared" si="50"/>
        <v>34597082</v>
      </c>
      <c r="N82" s="23">
        <f t="shared" si="50"/>
        <v>64722908</v>
      </c>
      <c r="O82" s="23">
        <f t="shared" si="50"/>
        <v>31238903</v>
      </c>
      <c r="P82" s="23">
        <f t="shared" si="50"/>
        <v>44029524</v>
      </c>
      <c r="Q82" s="23">
        <f t="shared" si="50"/>
        <v>19617737</v>
      </c>
      <c r="R82" s="23">
        <f t="shared" si="50"/>
        <v>86574336</v>
      </c>
      <c r="S82" s="23">
        <f t="shared" si="50"/>
        <v>0</v>
      </c>
      <c r="T82" s="23">
        <f t="shared" si="50"/>
        <v>0</v>
      </c>
      <c r="U82" s="23">
        <f t="shared" si="50"/>
        <v>0</v>
      </c>
      <c r="V82" s="23">
        <f t="shared" si="50"/>
        <v>1414579380</v>
      </c>
      <c r="W82" s="23">
        <f t="shared" si="50"/>
        <v>2148788</v>
      </c>
      <c r="X82" s="23">
        <f t="shared" si="50"/>
        <v>1022114771</v>
      </c>
      <c r="Y82" s="23">
        <f t="shared" si="50"/>
        <v>70672266</v>
      </c>
      <c r="Z82" s="23">
        <f t="shared" si="50"/>
        <v>30146312</v>
      </c>
      <c r="AA82" s="23">
        <f t="shared" si="50"/>
        <v>54024739</v>
      </c>
      <c r="AB82" s="23">
        <f t="shared" si="50"/>
        <v>43843123</v>
      </c>
      <c r="AC82" s="23">
        <f t="shared" si="50"/>
        <v>47896533</v>
      </c>
      <c r="AD82" s="23">
        <f t="shared" si="50"/>
        <v>21241650</v>
      </c>
      <c r="AE82" s="23">
        <f t="shared" si="50"/>
        <v>48100815</v>
      </c>
      <c r="AF82" s="23">
        <f t="shared" si="50"/>
        <v>0</v>
      </c>
      <c r="AG82" s="23">
        <f t="shared" si="50"/>
        <v>0</v>
      </c>
      <c r="AH82" s="23">
        <f t="shared" si="50"/>
        <v>0</v>
      </c>
      <c r="AI82" s="23">
        <f t="shared" si="50"/>
        <v>1340188997</v>
      </c>
      <c r="AJ82" s="23">
        <f t="shared" si="50"/>
        <v>185539</v>
      </c>
      <c r="AK82" s="23">
        <f t="shared" si="50"/>
        <v>19039341</v>
      </c>
      <c r="AL82" s="23">
        <f t="shared" si="50"/>
        <v>99665461</v>
      </c>
      <c r="AM82" s="23">
        <f t="shared" si="50"/>
        <v>70198828</v>
      </c>
      <c r="AN82" s="23">
        <f t="shared" si="50"/>
        <v>183636206</v>
      </c>
      <c r="AO82" s="23">
        <f t="shared" si="50"/>
        <v>216716500</v>
      </c>
      <c r="AP82" s="23">
        <f t="shared" si="50"/>
        <v>105789028</v>
      </c>
      <c r="AQ82" s="23">
        <f t="shared" si="50"/>
        <v>63930087</v>
      </c>
      <c r="AR82" s="23">
        <f t="shared" si="50"/>
        <v>175593442</v>
      </c>
      <c r="AS82" s="23">
        <f t="shared" si="50"/>
        <v>0</v>
      </c>
      <c r="AT82" s="23">
        <f t="shared" si="50"/>
        <v>0</v>
      </c>
      <c r="AU82" s="23">
        <f t="shared" si="50"/>
        <v>0</v>
      </c>
      <c r="AV82" s="23">
        <f t="shared" si="50"/>
        <v>934754432</v>
      </c>
      <c r="AW82" s="23">
        <f t="shared" si="50"/>
        <v>185539</v>
      </c>
      <c r="AX82" s="23">
        <f t="shared" si="50"/>
        <v>14195189</v>
      </c>
      <c r="AY82" s="23">
        <f t="shared" si="50"/>
        <v>75632090</v>
      </c>
      <c r="AZ82" s="23">
        <f t="shared" si="50"/>
        <v>97527783</v>
      </c>
      <c r="BA82" s="23">
        <f t="shared" si="50"/>
        <v>181578215</v>
      </c>
      <c r="BB82" s="23">
        <f t="shared" si="50"/>
        <v>220323059</v>
      </c>
      <c r="BC82" s="23">
        <f t="shared" si="50"/>
        <v>66731168</v>
      </c>
      <c r="BD82" s="23">
        <f t="shared" si="50"/>
        <v>102987947</v>
      </c>
      <c r="BE82" s="23">
        <f t="shared" si="50"/>
        <v>175593442</v>
      </c>
      <c r="BF82" s="23">
        <f t="shared" si="50"/>
        <v>0</v>
      </c>
      <c r="BG82" s="23">
        <f t="shared" si="50"/>
        <v>0</v>
      </c>
      <c r="BH82" s="23">
        <f t="shared" si="50"/>
        <v>0</v>
      </c>
      <c r="BI82" s="53">
        <f t="shared" si="50"/>
        <v>934754432</v>
      </c>
      <c r="BJ82" s="41">
        <f>SUM(BJ83:BJ84)</f>
        <v>1668745620</v>
      </c>
      <c r="BK82" s="41">
        <f>SUM(BK83:BK84)</f>
        <v>74390383</v>
      </c>
      <c r="BL82" s="41">
        <f>SUM(BL83:BL84)</f>
        <v>405434565</v>
      </c>
      <c r="BM82" s="41">
        <f>SUM(BM83:BM84)</f>
        <v>0</v>
      </c>
    </row>
    <row r="83" spans="1:65" x14ac:dyDescent="0.2">
      <c r="A83" s="47" t="s">
        <v>12</v>
      </c>
      <c r="B83" s="12">
        <v>2</v>
      </c>
      <c r="C83" s="12">
        <v>0</v>
      </c>
      <c r="D83" s="12">
        <v>4</v>
      </c>
      <c r="E83" s="12">
        <v>11</v>
      </c>
      <c r="F83" s="12">
        <v>1</v>
      </c>
      <c r="G83" s="12">
        <v>20</v>
      </c>
      <c r="H83" s="13" t="s">
        <v>64</v>
      </c>
      <c r="I83" s="79">
        <v>691875000</v>
      </c>
      <c r="J83" s="88">
        <v>200800000</v>
      </c>
      <c r="K83" s="86">
        <v>0</v>
      </c>
      <c r="L83" s="86">
        <v>19076000</v>
      </c>
      <c r="M83" s="86">
        <v>17426594</v>
      </c>
      <c r="N83" s="87">
        <v>4016000</v>
      </c>
      <c r="O83" s="86">
        <v>12550000</v>
      </c>
      <c r="P83" s="79">
        <v>24160005</v>
      </c>
      <c r="Q83" s="79">
        <v>0</v>
      </c>
      <c r="R83" s="79">
        <v>55350520</v>
      </c>
      <c r="S83" s="22"/>
      <c r="T83" s="22"/>
      <c r="U83" s="22"/>
      <c r="V83" s="14">
        <f>SUM(J83:U83)</f>
        <v>333379119</v>
      </c>
      <c r="W83" s="88">
        <v>0</v>
      </c>
      <c r="X83" s="86">
        <v>200800000</v>
      </c>
      <c r="Y83" s="86">
        <v>8484445</v>
      </c>
      <c r="Z83" s="86">
        <v>8332274</v>
      </c>
      <c r="AA83" s="87">
        <v>15979383</v>
      </c>
      <c r="AB83" s="86">
        <v>11907842</v>
      </c>
      <c r="AC83" s="79">
        <v>23746506</v>
      </c>
      <c r="AD83" s="79">
        <v>0</v>
      </c>
      <c r="AE83" s="79">
        <v>24800240</v>
      </c>
      <c r="AF83" s="22"/>
      <c r="AG83" s="22"/>
      <c r="AH83" s="22"/>
      <c r="AI83" s="14">
        <f>SUM(W83:AH83)</f>
        <v>294050690</v>
      </c>
      <c r="AJ83" s="88">
        <v>0</v>
      </c>
      <c r="AK83" s="86">
        <v>0</v>
      </c>
      <c r="AL83" s="86">
        <v>13549021</v>
      </c>
      <c r="AM83" s="86">
        <v>12961968</v>
      </c>
      <c r="AN83" s="87">
        <v>78649767</v>
      </c>
      <c r="AO83" s="86">
        <v>64339508</v>
      </c>
      <c r="AP83" s="79">
        <v>18123052</v>
      </c>
      <c r="AQ83" s="79">
        <v>6986478</v>
      </c>
      <c r="AR83" s="79">
        <v>32060674</v>
      </c>
      <c r="AS83" s="22"/>
      <c r="AT83" s="22"/>
      <c r="AU83" s="22"/>
      <c r="AV83" s="14">
        <f>SUM(AJ83:AU83)</f>
        <v>226670468</v>
      </c>
      <c r="AW83" s="88">
        <v>0</v>
      </c>
      <c r="AX83" s="86">
        <v>0</v>
      </c>
      <c r="AY83" s="86">
        <v>10714130</v>
      </c>
      <c r="AZ83" s="86">
        <v>15796859</v>
      </c>
      <c r="BA83" s="87">
        <v>78649767</v>
      </c>
      <c r="BB83" s="86">
        <v>64339508</v>
      </c>
      <c r="BC83" s="79">
        <v>18123052</v>
      </c>
      <c r="BD83" s="79">
        <v>6986478</v>
      </c>
      <c r="BE83" s="79">
        <v>32060674</v>
      </c>
      <c r="BF83" s="22"/>
      <c r="BG83" s="22"/>
      <c r="BH83" s="22"/>
      <c r="BI83" s="49">
        <f>SUM(AW83:BH83)</f>
        <v>226670468</v>
      </c>
      <c r="BJ83" s="37">
        <f>+I83-V83</f>
        <v>358495881</v>
      </c>
      <c r="BK83" s="37">
        <f>+V83-AI83</f>
        <v>39328429</v>
      </c>
      <c r="BL83" s="37">
        <f>+AI83-AV83</f>
        <v>67380222</v>
      </c>
      <c r="BM83" s="37">
        <f>+AV83-BI83</f>
        <v>0</v>
      </c>
    </row>
    <row r="84" spans="1:65" x14ac:dyDescent="0.2">
      <c r="A84" s="47" t="s">
        <v>12</v>
      </c>
      <c r="B84" s="12">
        <v>2</v>
      </c>
      <c r="C84" s="12">
        <v>0</v>
      </c>
      <c r="D84" s="12">
        <v>4</v>
      </c>
      <c r="E84" s="12">
        <v>11</v>
      </c>
      <c r="F84" s="12">
        <v>2</v>
      </c>
      <c r="G84" s="12">
        <v>20</v>
      </c>
      <c r="H84" s="13" t="s">
        <v>65</v>
      </c>
      <c r="I84" s="79">
        <v>2391450000</v>
      </c>
      <c r="J84" s="88">
        <v>825428788</v>
      </c>
      <c r="K84" s="86">
        <v>49318784</v>
      </c>
      <c r="L84" s="86">
        <v>39175318</v>
      </c>
      <c r="M84" s="86">
        <v>17170488</v>
      </c>
      <c r="N84" s="87">
        <v>60706908</v>
      </c>
      <c r="O84" s="86">
        <v>18688903</v>
      </c>
      <c r="P84" s="79">
        <v>19869519</v>
      </c>
      <c r="Q84" s="79">
        <v>19617737</v>
      </c>
      <c r="R84" s="79">
        <v>31223816</v>
      </c>
      <c r="S84" s="22"/>
      <c r="T84" s="22"/>
      <c r="U84" s="22"/>
      <c r="V84" s="14">
        <f>SUM(J84:U84)</f>
        <v>1081200261</v>
      </c>
      <c r="W84" s="88">
        <v>2148788</v>
      </c>
      <c r="X84" s="86">
        <v>821314771</v>
      </c>
      <c r="Y84" s="86">
        <v>62187821</v>
      </c>
      <c r="Z84" s="86">
        <v>21814038</v>
      </c>
      <c r="AA84" s="87">
        <v>38045356</v>
      </c>
      <c r="AB84" s="86">
        <v>31935281</v>
      </c>
      <c r="AC84" s="79">
        <v>24150027</v>
      </c>
      <c r="AD84" s="79">
        <v>21241650</v>
      </c>
      <c r="AE84" s="79">
        <v>23300575</v>
      </c>
      <c r="AF84" s="22"/>
      <c r="AG84" s="22"/>
      <c r="AH84" s="22"/>
      <c r="AI84" s="14">
        <f>SUM(W84:AH84)</f>
        <v>1046138307</v>
      </c>
      <c r="AJ84" s="88">
        <v>185539</v>
      </c>
      <c r="AK84" s="86">
        <v>19039341</v>
      </c>
      <c r="AL84" s="86">
        <v>86116440</v>
      </c>
      <c r="AM84" s="86">
        <v>57236860</v>
      </c>
      <c r="AN84" s="87">
        <v>104986439</v>
      </c>
      <c r="AO84" s="86">
        <v>152376992</v>
      </c>
      <c r="AP84" s="79">
        <v>87665976</v>
      </c>
      <c r="AQ84" s="79">
        <v>56943609</v>
      </c>
      <c r="AR84" s="79">
        <v>143532768</v>
      </c>
      <c r="AS84" s="22"/>
      <c r="AT84" s="22"/>
      <c r="AU84" s="22"/>
      <c r="AV84" s="14">
        <f>SUM(AJ84:AU84)</f>
        <v>708083964</v>
      </c>
      <c r="AW84" s="88">
        <v>185539</v>
      </c>
      <c r="AX84" s="86">
        <v>14195189</v>
      </c>
      <c r="AY84" s="86">
        <v>64917960</v>
      </c>
      <c r="AZ84" s="86">
        <v>81730924</v>
      </c>
      <c r="BA84" s="87">
        <v>102928448</v>
      </c>
      <c r="BB84" s="86">
        <v>155983551</v>
      </c>
      <c r="BC84" s="79">
        <v>48608116</v>
      </c>
      <c r="BD84" s="79">
        <v>96001469</v>
      </c>
      <c r="BE84" s="79">
        <v>143532768</v>
      </c>
      <c r="BF84" s="22"/>
      <c r="BG84" s="22"/>
      <c r="BH84" s="22"/>
      <c r="BI84" s="49">
        <f>SUM(AW84:BH84)</f>
        <v>708083964</v>
      </c>
      <c r="BJ84" s="37">
        <f>+I84-V84</f>
        <v>1310249739</v>
      </c>
      <c r="BK84" s="37">
        <f>+V84-AI84</f>
        <v>35061954</v>
      </c>
      <c r="BL84" s="37">
        <f>+AI84-AV84</f>
        <v>338054343</v>
      </c>
      <c r="BM84" s="37">
        <f>+AV84-BI84</f>
        <v>0</v>
      </c>
    </row>
    <row r="85" spans="1:65" x14ac:dyDescent="0.2">
      <c r="A85" s="47" t="s">
        <v>12</v>
      </c>
      <c r="B85" s="12">
        <v>2</v>
      </c>
      <c r="C85" s="12">
        <v>0</v>
      </c>
      <c r="D85" s="12">
        <v>4</v>
      </c>
      <c r="E85" s="12">
        <v>17</v>
      </c>
      <c r="F85" s="12">
        <v>0</v>
      </c>
      <c r="G85" s="12">
        <v>20</v>
      </c>
      <c r="H85" s="13" t="s">
        <v>66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/>
      <c r="T85" s="22"/>
      <c r="U85" s="22"/>
      <c r="V85" s="14">
        <f>SUM(J85:U85)</f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/>
      <c r="AG85" s="22"/>
      <c r="AH85" s="22"/>
      <c r="AI85" s="14">
        <f>SUM(W85:AH85)</f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/>
      <c r="AT85" s="22"/>
      <c r="AU85" s="22"/>
      <c r="AV85" s="14">
        <f>SUM(AJ85:AU85)</f>
        <v>0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/>
      <c r="BG85" s="22"/>
      <c r="BH85" s="22"/>
      <c r="BI85" s="49">
        <f>SUM(AW85:BH85)</f>
        <v>0</v>
      </c>
      <c r="BJ85" s="37">
        <f>+I85-V85</f>
        <v>0</v>
      </c>
      <c r="BK85" s="37">
        <f>+V85-AI85</f>
        <v>0</v>
      </c>
      <c r="BL85" s="37">
        <f>+AI85-AV85</f>
        <v>0</v>
      </c>
      <c r="BM85" s="37">
        <f>+AV85-BI85</f>
        <v>0</v>
      </c>
    </row>
    <row r="86" spans="1:65" x14ac:dyDescent="0.2">
      <c r="A86" s="47" t="s">
        <v>12</v>
      </c>
      <c r="B86" s="12">
        <v>2</v>
      </c>
      <c r="C86" s="12">
        <v>0</v>
      </c>
      <c r="D86" s="12">
        <v>4</v>
      </c>
      <c r="E86" s="12">
        <v>19</v>
      </c>
      <c r="F86" s="12">
        <v>0</v>
      </c>
      <c r="G86" s="12">
        <v>20</v>
      </c>
      <c r="H86" s="13" t="s">
        <v>67</v>
      </c>
      <c r="I86" s="88">
        <v>19200000</v>
      </c>
      <c r="J86" s="88">
        <v>4819200</v>
      </c>
      <c r="K86" s="86">
        <v>1656600</v>
      </c>
      <c r="L86" s="22">
        <v>0</v>
      </c>
      <c r="M86" s="22">
        <v>0</v>
      </c>
      <c r="N86" s="22">
        <v>0</v>
      </c>
      <c r="O86" s="22">
        <v>0</v>
      </c>
      <c r="P86" s="79">
        <v>4819200</v>
      </c>
      <c r="Q86" s="22">
        <v>0</v>
      </c>
      <c r="R86" s="100">
        <v>0</v>
      </c>
      <c r="S86" s="22"/>
      <c r="T86" s="22"/>
      <c r="U86" s="22"/>
      <c r="V86" s="14">
        <f>SUM(J86:U86)</f>
        <v>11295000</v>
      </c>
      <c r="W86" s="88">
        <v>4819200</v>
      </c>
      <c r="X86" s="86">
        <v>0</v>
      </c>
      <c r="Y86" s="22">
        <v>0</v>
      </c>
      <c r="Z86" s="22">
        <v>0</v>
      </c>
      <c r="AA86" s="22">
        <v>0</v>
      </c>
      <c r="AB86" s="22">
        <v>0</v>
      </c>
      <c r="AC86" s="79">
        <v>4819200</v>
      </c>
      <c r="AD86" s="22">
        <v>0</v>
      </c>
      <c r="AE86" s="100">
        <v>176739</v>
      </c>
      <c r="AF86" s="22"/>
      <c r="AG86" s="22"/>
      <c r="AH86" s="22"/>
      <c r="AI86" s="14">
        <f>SUM(W86:AH86)</f>
        <v>9815139</v>
      </c>
      <c r="AJ86" s="22">
        <v>0</v>
      </c>
      <c r="AK86" s="86">
        <v>4819200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79">
        <v>4819200</v>
      </c>
      <c r="AR86" s="100">
        <v>176739</v>
      </c>
      <c r="AS86" s="22"/>
      <c r="AT86" s="22"/>
      <c r="AU86" s="22"/>
      <c r="AV86" s="14">
        <f>SUM(AJ86:AU86)</f>
        <v>9815139</v>
      </c>
      <c r="AW86" s="22">
        <v>0</v>
      </c>
      <c r="AX86" s="86">
        <v>4819200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79">
        <v>4819200</v>
      </c>
      <c r="BE86" s="100">
        <v>176739</v>
      </c>
      <c r="BF86" s="22"/>
      <c r="BG86" s="22"/>
      <c r="BH86" s="22"/>
      <c r="BI86" s="49">
        <f>SUM(AW86:BH86)</f>
        <v>9815139</v>
      </c>
      <c r="BJ86" s="37">
        <f>+I86-V86</f>
        <v>7905000</v>
      </c>
      <c r="BK86" s="37">
        <f>+V86-AI86</f>
        <v>1479861</v>
      </c>
      <c r="BL86" s="37">
        <f>+AI86-AV86</f>
        <v>0</v>
      </c>
      <c r="BM86" s="37">
        <f>+AV86-BI86</f>
        <v>0</v>
      </c>
    </row>
    <row r="87" spans="1:65" x14ac:dyDescent="0.2">
      <c r="A87" s="47"/>
      <c r="B87" s="12"/>
      <c r="C87" s="12"/>
      <c r="D87" s="12"/>
      <c r="E87" s="12"/>
      <c r="F87" s="12"/>
      <c r="G87" s="12"/>
      <c r="H87" s="13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52"/>
      <c r="BJ87" s="40"/>
      <c r="BK87" s="40"/>
      <c r="BL87" s="40"/>
      <c r="BM87" s="40"/>
    </row>
    <row r="88" spans="1:65" ht="15" x14ac:dyDescent="0.2">
      <c r="A88" s="47" t="s">
        <v>12</v>
      </c>
      <c r="B88" s="12">
        <v>3</v>
      </c>
      <c r="C88" s="12"/>
      <c r="D88" s="12"/>
      <c r="E88" s="12"/>
      <c r="F88" s="12"/>
      <c r="G88" s="12"/>
      <c r="H88" s="15" t="s">
        <v>23</v>
      </c>
      <c r="I88" s="11">
        <f>I89+I92+I95</f>
        <v>5286059017</v>
      </c>
      <c r="J88" s="11">
        <f t="shared" ref="J88:BI88" si="51">J89+J92+J95</f>
        <v>894122089</v>
      </c>
      <c r="K88" s="11">
        <f t="shared" si="51"/>
        <v>604489316</v>
      </c>
      <c r="L88" s="11">
        <f t="shared" si="51"/>
        <v>949262710</v>
      </c>
      <c r="M88" s="11">
        <f t="shared" si="51"/>
        <v>40002533</v>
      </c>
      <c r="N88" s="11">
        <f t="shared" si="51"/>
        <v>706851140</v>
      </c>
      <c r="O88" s="11">
        <f t="shared" si="51"/>
        <v>388902091</v>
      </c>
      <c r="P88" s="11">
        <f t="shared" si="51"/>
        <v>328720503</v>
      </c>
      <c r="Q88" s="11">
        <f t="shared" si="51"/>
        <v>71949258</v>
      </c>
      <c r="R88" s="11">
        <f t="shared" si="51"/>
        <v>135900930</v>
      </c>
      <c r="S88" s="11">
        <f t="shared" si="51"/>
        <v>0</v>
      </c>
      <c r="T88" s="11">
        <f t="shared" si="51"/>
        <v>0</v>
      </c>
      <c r="U88" s="11">
        <f t="shared" si="51"/>
        <v>0</v>
      </c>
      <c r="V88" s="11">
        <f t="shared" si="51"/>
        <v>4120200570</v>
      </c>
      <c r="W88" s="11">
        <f t="shared" si="51"/>
        <v>671361546</v>
      </c>
      <c r="X88" s="11">
        <f t="shared" si="51"/>
        <v>20132723</v>
      </c>
      <c r="Y88" s="11">
        <f t="shared" si="51"/>
        <v>967567260</v>
      </c>
      <c r="Z88" s="11">
        <f t="shared" si="51"/>
        <v>34958012</v>
      </c>
      <c r="AA88" s="11">
        <f t="shared" si="51"/>
        <v>-39701172</v>
      </c>
      <c r="AB88" s="11">
        <f t="shared" si="51"/>
        <v>131066293</v>
      </c>
      <c r="AC88" s="11">
        <f t="shared" si="51"/>
        <v>286846034</v>
      </c>
      <c r="AD88" s="11">
        <f t="shared" si="51"/>
        <v>542760097.54999995</v>
      </c>
      <c r="AE88" s="11">
        <f t="shared" si="51"/>
        <v>171379156.03</v>
      </c>
      <c r="AF88" s="11">
        <f t="shared" si="51"/>
        <v>0</v>
      </c>
      <c r="AG88" s="11">
        <f t="shared" si="51"/>
        <v>0</v>
      </c>
      <c r="AH88" s="11">
        <f t="shared" si="51"/>
        <v>0</v>
      </c>
      <c r="AI88" s="11">
        <f t="shared" si="51"/>
        <v>2786369949.5799999</v>
      </c>
      <c r="AJ88" s="11">
        <f t="shared" si="51"/>
        <v>0</v>
      </c>
      <c r="AK88" s="11">
        <f t="shared" si="51"/>
        <v>280433589</v>
      </c>
      <c r="AL88" s="11">
        <f t="shared" si="51"/>
        <v>975894635</v>
      </c>
      <c r="AM88" s="11">
        <f t="shared" si="51"/>
        <v>101093107</v>
      </c>
      <c r="AN88" s="11">
        <f t="shared" si="51"/>
        <v>88383110</v>
      </c>
      <c r="AO88" s="11">
        <f t="shared" si="51"/>
        <v>157211294</v>
      </c>
      <c r="AP88" s="11">
        <f t="shared" si="51"/>
        <v>250663982</v>
      </c>
      <c r="AQ88" s="11">
        <f t="shared" si="51"/>
        <v>429390459.55000001</v>
      </c>
      <c r="AR88" s="11">
        <f t="shared" si="51"/>
        <v>271036282</v>
      </c>
      <c r="AS88" s="11">
        <f t="shared" si="51"/>
        <v>0</v>
      </c>
      <c r="AT88" s="11">
        <f t="shared" si="51"/>
        <v>0</v>
      </c>
      <c r="AU88" s="11">
        <f t="shared" si="51"/>
        <v>0</v>
      </c>
      <c r="AV88" s="11">
        <f t="shared" si="51"/>
        <v>2554106458.5500002</v>
      </c>
      <c r="AW88" s="11">
        <f t="shared" si="51"/>
        <v>0</v>
      </c>
      <c r="AX88" s="11">
        <f t="shared" si="51"/>
        <v>279815125</v>
      </c>
      <c r="AY88" s="11">
        <f t="shared" si="51"/>
        <v>975152478</v>
      </c>
      <c r="AZ88" s="11">
        <f t="shared" si="51"/>
        <v>101908939</v>
      </c>
      <c r="BA88" s="11">
        <f t="shared" si="51"/>
        <v>77887112</v>
      </c>
      <c r="BB88" s="11">
        <f t="shared" si="51"/>
        <v>168252081</v>
      </c>
      <c r="BC88" s="11">
        <f t="shared" si="51"/>
        <v>245223189</v>
      </c>
      <c r="BD88" s="11">
        <f t="shared" si="51"/>
        <v>434831252.55000001</v>
      </c>
      <c r="BE88" s="11">
        <f t="shared" si="51"/>
        <v>271036282</v>
      </c>
      <c r="BF88" s="11">
        <f t="shared" si="51"/>
        <v>0</v>
      </c>
      <c r="BG88" s="11">
        <f t="shared" si="51"/>
        <v>0</v>
      </c>
      <c r="BH88" s="11">
        <f t="shared" si="51"/>
        <v>0</v>
      </c>
      <c r="BI88" s="48">
        <f t="shared" si="51"/>
        <v>2554106458.5500002</v>
      </c>
      <c r="BJ88" s="36">
        <f>BJ89+BJ92+BJ95</f>
        <v>1165858447</v>
      </c>
      <c r="BK88" s="36">
        <f>BK89+BK92+BK95</f>
        <v>1333830620.4200001</v>
      </c>
      <c r="BL88" s="36">
        <f>BL89+BL92+BL95</f>
        <v>232263491.02999997</v>
      </c>
      <c r="BM88" s="36">
        <f>BM89+BM92+BM95</f>
        <v>0</v>
      </c>
    </row>
    <row r="89" spans="1:65" ht="15" x14ac:dyDescent="0.2">
      <c r="A89" s="47" t="s">
        <v>12</v>
      </c>
      <c r="B89" s="12">
        <v>3</v>
      </c>
      <c r="C89" s="12">
        <v>2</v>
      </c>
      <c r="D89" s="12"/>
      <c r="E89" s="12"/>
      <c r="F89" s="12"/>
      <c r="G89" s="12"/>
      <c r="H89" s="15" t="s">
        <v>68</v>
      </c>
      <c r="I89" s="11">
        <f>SUM(I90:I91)</f>
        <v>1682675017</v>
      </c>
      <c r="J89" s="11">
        <f t="shared" ref="J89:BI89" si="52">SUM(J90:J91)</f>
        <v>101588048</v>
      </c>
      <c r="K89" s="11">
        <f t="shared" si="52"/>
        <v>178414808</v>
      </c>
      <c r="L89" s="11">
        <f t="shared" si="52"/>
        <v>17258435</v>
      </c>
      <c r="M89" s="11">
        <f t="shared" si="52"/>
        <v>18333040</v>
      </c>
      <c r="N89" s="11">
        <f t="shared" si="52"/>
        <v>4051140</v>
      </c>
      <c r="O89" s="11">
        <f t="shared" si="52"/>
        <v>56643220</v>
      </c>
      <c r="P89" s="11">
        <f t="shared" si="52"/>
        <v>219505383</v>
      </c>
      <c r="Q89" s="11">
        <f t="shared" si="52"/>
        <v>30955156</v>
      </c>
      <c r="R89" s="11">
        <f t="shared" si="52"/>
        <v>187526273</v>
      </c>
      <c r="S89" s="11">
        <f t="shared" si="52"/>
        <v>0</v>
      </c>
      <c r="T89" s="11">
        <f t="shared" si="52"/>
        <v>0</v>
      </c>
      <c r="U89" s="11">
        <f t="shared" si="52"/>
        <v>0</v>
      </c>
      <c r="V89" s="11">
        <f t="shared" si="52"/>
        <v>814275503</v>
      </c>
      <c r="W89" s="11">
        <f t="shared" si="52"/>
        <v>97205272</v>
      </c>
      <c r="X89" s="11">
        <f t="shared" si="52"/>
        <v>17544010</v>
      </c>
      <c r="Y89" s="11">
        <f t="shared" si="52"/>
        <v>37584941</v>
      </c>
      <c r="Z89" s="11">
        <f t="shared" si="52"/>
        <v>12772563</v>
      </c>
      <c r="AA89" s="11">
        <f t="shared" si="52"/>
        <v>9996828</v>
      </c>
      <c r="AB89" s="11">
        <f t="shared" si="52"/>
        <v>20657071</v>
      </c>
      <c r="AC89" s="11">
        <f t="shared" si="52"/>
        <v>33103887</v>
      </c>
      <c r="AD89" s="11">
        <f t="shared" si="52"/>
        <v>271482448.55000001</v>
      </c>
      <c r="AE89" s="11">
        <f t="shared" si="52"/>
        <v>23014996</v>
      </c>
      <c r="AF89" s="11">
        <f t="shared" si="52"/>
        <v>0</v>
      </c>
      <c r="AG89" s="11">
        <f t="shared" si="52"/>
        <v>0</v>
      </c>
      <c r="AH89" s="11">
        <f t="shared" si="52"/>
        <v>0</v>
      </c>
      <c r="AI89" s="11">
        <f t="shared" si="52"/>
        <v>523362016.55000001</v>
      </c>
      <c r="AJ89" s="11">
        <f t="shared" si="52"/>
        <v>0</v>
      </c>
      <c r="AK89" s="11">
        <f t="shared" si="52"/>
        <v>60401960</v>
      </c>
      <c r="AL89" s="11">
        <f t="shared" si="52"/>
        <v>43323603</v>
      </c>
      <c r="AM89" s="11">
        <f t="shared" si="52"/>
        <v>12773567</v>
      </c>
      <c r="AN89" s="11">
        <f t="shared" si="52"/>
        <v>28054772</v>
      </c>
      <c r="AO89" s="11">
        <f t="shared" si="52"/>
        <v>22570695</v>
      </c>
      <c r="AP89" s="11">
        <f t="shared" si="52"/>
        <v>20475575</v>
      </c>
      <c r="AQ89" s="11">
        <f t="shared" si="52"/>
        <v>269640474.55000001</v>
      </c>
      <c r="AR89" s="11">
        <f t="shared" si="52"/>
        <v>48936906</v>
      </c>
      <c r="AS89" s="11">
        <f t="shared" si="52"/>
        <v>0</v>
      </c>
      <c r="AT89" s="11">
        <f t="shared" si="52"/>
        <v>0</v>
      </c>
      <c r="AU89" s="11">
        <f t="shared" si="52"/>
        <v>0</v>
      </c>
      <c r="AV89" s="11">
        <f t="shared" si="52"/>
        <v>506177552.55000001</v>
      </c>
      <c r="AW89" s="11">
        <f t="shared" si="52"/>
        <v>0</v>
      </c>
      <c r="AX89" s="11">
        <f t="shared" si="52"/>
        <v>59783496</v>
      </c>
      <c r="AY89" s="11">
        <f t="shared" si="52"/>
        <v>42581446</v>
      </c>
      <c r="AZ89" s="11">
        <f t="shared" si="52"/>
        <v>14134188</v>
      </c>
      <c r="BA89" s="11">
        <f t="shared" si="52"/>
        <v>28054772</v>
      </c>
      <c r="BB89" s="11">
        <f t="shared" si="52"/>
        <v>22570695</v>
      </c>
      <c r="BC89" s="11">
        <f t="shared" si="52"/>
        <v>20475575</v>
      </c>
      <c r="BD89" s="11">
        <f t="shared" si="52"/>
        <v>269640474.55000001</v>
      </c>
      <c r="BE89" s="11">
        <f t="shared" si="52"/>
        <v>48936906</v>
      </c>
      <c r="BF89" s="11">
        <f t="shared" si="52"/>
        <v>0</v>
      </c>
      <c r="BG89" s="11">
        <f t="shared" si="52"/>
        <v>0</v>
      </c>
      <c r="BH89" s="11">
        <f t="shared" si="52"/>
        <v>0</v>
      </c>
      <c r="BI89" s="48">
        <f t="shared" si="52"/>
        <v>506177552.55000001</v>
      </c>
      <c r="BJ89" s="36">
        <f>SUM(BJ90:BJ91)</f>
        <v>868399514</v>
      </c>
      <c r="BK89" s="36">
        <f>SUM(BK90:BK91)</f>
        <v>290913486.44999999</v>
      </c>
      <c r="BL89" s="36">
        <f>SUM(BL90:BL91)</f>
        <v>17184464</v>
      </c>
      <c r="BM89" s="36">
        <f>SUM(BM90:BM91)</f>
        <v>0</v>
      </c>
    </row>
    <row r="90" spans="1:65" x14ac:dyDescent="0.2">
      <c r="A90" s="47" t="s">
        <v>12</v>
      </c>
      <c r="B90" s="105">
        <v>3</v>
      </c>
      <c r="C90" s="12">
        <v>2</v>
      </c>
      <c r="D90" s="12">
        <v>1</v>
      </c>
      <c r="E90" s="12">
        <v>1</v>
      </c>
      <c r="F90" s="12">
        <v>0</v>
      </c>
      <c r="G90" s="12">
        <v>20</v>
      </c>
      <c r="H90" s="13" t="s">
        <v>76</v>
      </c>
      <c r="I90" s="100">
        <v>376955017</v>
      </c>
      <c r="J90" s="88">
        <v>0</v>
      </c>
      <c r="K90" s="86">
        <v>0</v>
      </c>
      <c r="L90" s="86">
        <v>0</v>
      </c>
      <c r="M90" s="86">
        <v>0</v>
      </c>
      <c r="N90" s="87">
        <v>0</v>
      </c>
      <c r="O90" s="86">
        <v>0</v>
      </c>
      <c r="P90" s="79">
        <v>198214560</v>
      </c>
      <c r="Q90" s="79">
        <v>0</v>
      </c>
      <c r="R90" s="100">
        <v>0</v>
      </c>
      <c r="S90" s="14"/>
      <c r="T90" s="14"/>
      <c r="U90" s="14"/>
      <c r="V90" s="14">
        <f>SUM(J90:U90)</f>
        <v>198214560</v>
      </c>
      <c r="W90" s="88">
        <v>0</v>
      </c>
      <c r="X90" s="86">
        <v>0</v>
      </c>
      <c r="Y90" s="86">
        <v>0</v>
      </c>
      <c r="Z90" s="86">
        <v>0</v>
      </c>
      <c r="AA90" s="87">
        <v>0</v>
      </c>
      <c r="AB90" s="86">
        <v>0</v>
      </c>
      <c r="AC90" s="79">
        <v>0</v>
      </c>
      <c r="AD90" s="79">
        <v>198214560</v>
      </c>
      <c r="AE90" s="100">
        <v>0</v>
      </c>
      <c r="AF90" s="14"/>
      <c r="AG90" s="14"/>
      <c r="AH90" s="14"/>
      <c r="AI90" s="14">
        <f>SUM(W90:AH90)</f>
        <v>198214560</v>
      </c>
      <c r="AJ90" s="88">
        <v>0</v>
      </c>
      <c r="AK90" s="86">
        <v>0</v>
      </c>
      <c r="AL90" s="86">
        <v>0</v>
      </c>
      <c r="AM90" s="86">
        <v>0</v>
      </c>
      <c r="AN90" s="87">
        <v>0</v>
      </c>
      <c r="AO90" s="86">
        <v>0</v>
      </c>
      <c r="AP90" s="79">
        <v>0</v>
      </c>
      <c r="AQ90" s="79">
        <v>198214560</v>
      </c>
      <c r="AR90" s="100">
        <v>0</v>
      </c>
      <c r="AS90" s="14"/>
      <c r="AT90" s="14"/>
      <c r="AU90" s="14"/>
      <c r="AV90" s="14">
        <f>SUM(AJ90:AU90)</f>
        <v>198214560</v>
      </c>
      <c r="AW90" s="88">
        <v>0</v>
      </c>
      <c r="AX90" s="86">
        <v>0</v>
      </c>
      <c r="AY90" s="86">
        <v>0</v>
      </c>
      <c r="AZ90" s="86">
        <v>0</v>
      </c>
      <c r="BA90" s="87">
        <v>0</v>
      </c>
      <c r="BB90" s="86">
        <v>0</v>
      </c>
      <c r="BC90" s="79">
        <v>0</v>
      </c>
      <c r="BD90" s="79">
        <v>198214560</v>
      </c>
      <c r="BE90" s="79">
        <v>0</v>
      </c>
      <c r="BF90" s="14"/>
      <c r="BG90" s="14"/>
      <c r="BH90" s="14"/>
      <c r="BI90" s="49">
        <f>SUM(AW90:BH90)</f>
        <v>198214560</v>
      </c>
      <c r="BJ90" s="37">
        <f>+I90-V90</f>
        <v>178740457</v>
      </c>
      <c r="BK90" s="37">
        <f>+V90-AI90</f>
        <v>0</v>
      </c>
      <c r="BL90" s="37">
        <f>+AI90-AV90</f>
        <v>0</v>
      </c>
      <c r="BM90" s="37">
        <f>+AV90-BI90</f>
        <v>0</v>
      </c>
    </row>
    <row r="91" spans="1:65" x14ac:dyDescent="0.2">
      <c r="A91" s="47" t="s">
        <v>12</v>
      </c>
      <c r="B91" s="12">
        <v>3</v>
      </c>
      <c r="C91" s="12">
        <v>2</v>
      </c>
      <c r="D91" s="12">
        <v>1</v>
      </c>
      <c r="E91" s="12">
        <v>15</v>
      </c>
      <c r="F91" s="12">
        <v>0</v>
      </c>
      <c r="G91" s="12">
        <v>20</v>
      </c>
      <c r="H91" s="13" t="s">
        <v>24</v>
      </c>
      <c r="I91" s="100">
        <v>1305720000</v>
      </c>
      <c r="J91" s="88">
        <v>101588048</v>
      </c>
      <c r="K91" s="86">
        <v>178414808</v>
      </c>
      <c r="L91" s="86">
        <v>17258435</v>
      </c>
      <c r="M91" s="86">
        <v>18333040</v>
      </c>
      <c r="N91" s="87">
        <v>4051140</v>
      </c>
      <c r="O91" s="86">
        <v>56643220</v>
      </c>
      <c r="P91" s="79">
        <v>21290823</v>
      </c>
      <c r="Q91" s="79">
        <v>30955156</v>
      </c>
      <c r="R91" s="100">
        <v>187526273</v>
      </c>
      <c r="S91" s="14"/>
      <c r="T91" s="14"/>
      <c r="U91" s="14"/>
      <c r="V91" s="14">
        <f>SUM(J91:U91)</f>
        <v>616060943</v>
      </c>
      <c r="W91" s="88">
        <v>97205272</v>
      </c>
      <c r="X91" s="86">
        <v>17544010</v>
      </c>
      <c r="Y91" s="86">
        <v>37584941</v>
      </c>
      <c r="Z91" s="86">
        <v>12772563</v>
      </c>
      <c r="AA91" s="87">
        <v>9996828</v>
      </c>
      <c r="AB91" s="86">
        <v>20657071</v>
      </c>
      <c r="AC91" s="79">
        <v>33103887</v>
      </c>
      <c r="AD91" s="79">
        <v>73267888.549999997</v>
      </c>
      <c r="AE91" s="100">
        <v>23014996</v>
      </c>
      <c r="AF91" s="14"/>
      <c r="AG91" s="14"/>
      <c r="AH91" s="14"/>
      <c r="AI91" s="14">
        <f>SUM(W91:AH91)</f>
        <v>325147456.55000001</v>
      </c>
      <c r="AJ91" s="88">
        <v>0</v>
      </c>
      <c r="AK91" s="86">
        <v>60401960</v>
      </c>
      <c r="AL91" s="86">
        <v>43323603</v>
      </c>
      <c r="AM91" s="86">
        <v>12773567</v>
      </c>
      <c r="AN91" s="87">
        <v>28054772</v>
      </c>
      <c r="AO91" s="86">
        <v>22570695</v>
      </c>
      <c r="AP91" s="79">
        <v>20475575</v>
      </c>
      <c r="AQ91" s="79">
        <v>71425914.549999997</v>
      </c>
      <c r="AR91" s="100">
        <v>48936906</v>
      </c>
      <c r="AS91" s="14"/>
      <c r="AT91" s="14"/>
      <c r="AU91" s="14"/>
      <c r="AV91" s="14">
        <f>SUM(AJ91:AU91)</f>
        <v>307962992.55000001</v>
      </c>
      <c r="AW91" s="88">
        <v>0</v>
      </c>
      <c r="AX91" s="86">
        <v>59783496</v>
      </c>
      <c r="AY91" s="86">
        <v>42581446</v>
      </c>
      <c r="AZ91" s="86">
        <v>14134188</v>
      </c>
      <c r="BA91" s="87">
        <v>28054772</v>
      </c>
      <c r="BB91" s="86">
        <v>22570695</v>
      </c>
      <c r="BC91" s="79">
        <v>20475575</v>
      </c>
      <c r="BD91" s="79">
        <v>71425914.549999997</v>
      </c>
      <c r="BE91" s="79">
        <v>48936906</v>
      </c>
      <c r="BF91" s="14"/>
      <c r="BG91" s="14"/>
      <c r="BH91" s="14"/>
      <c r="BI91" s="49">
        <f>SUM(AW91:BH91)</f>
        <v>307962992.55000001</v>
      </c>
      <c r="BJ91" s="37">
        <f>+I91-V91</f>
        <v>689659057</v>
      </c>
      <c r="BK91" s="37">
        <f>+V91-AI91</f>
        <v>290913486.44999999</v>
      </c>
      <c r="BL91" s="37">
        <f>+AI91-AV91</f>
        <v>17184464</v>
      </c>
      <c r="BM91" s="37">
        <f>+AV91-BI91</f>
        <v>0</v>
      </c>
    </row>
    <row r="92" spans="1:65" ht="30" x14ac:dyDescent="0.2">
      <c r="A92" s="47" t="s">
        <v>12</v>
      </c>
      <c r="B92" s="12">
        <v>3</v>
      </c>
      <c r="C92" s="12">
        <v>5</v>
      </c>
      <c r="D92" s="12"/>
      <c r="E92" s="12"/>
      <c r="F92" s="12"/>
      <c r="G92" s="12"/>
      <c r="H92" s="15" t="s">
        <v>69</v>
      </c>
      <c r="I92" s="11">
        <f>+I93</f>
        <v>2400000000</v>
      </c>
      <c r="J92" s="11">
        <f t="shared" ref="J92:BI93" si="53">+J93</f>
        <v>792534041</v>
      </c>
      <c r="K92" s="11">
        <f t="shared" si="53"/>
        <v>426074508</v>
      </c>
      <c r="L92" s="11">
        <f t="shared" si="53"/>
        <v>2717226</v>
      </c>
      <c r="M92" s="11">
        <f t="shared" si="53"/>
        <v>21669493</v>
      </c>
      <c r="N92" s="11">
        <f t="shared" si="53"/>
        <v>702800000</v>
      </c>
      <c r="O92" s="11">
        <f t="shared" si="53"/>
        <v>325703267</v>
      </c>
      <c r="P92" s="11">
        <f t="shared" si="53"/>
        <v>109215120</v>
      </c>
      <c r="Q92" s="11">
        <f t="shared" si="53"/>
        <v>19286345</v>
      </c>
      <c r="R92" s="11">
        <f t="shared" si="53"/>
        <v>-51625343</v>
      </c>
      <c r="S92" s="11">
        <f t="shared" si="53"/>
        <v>0</v>
      </c>
      <c r="T92" s="11">
        <f t="shared" si="53"/>
        <v>0</v>
      </c>
      <c r="U92" s="11">
        <f t="shared" si="53"/>
        <v>0</v>
      </c>
      <c r="V92" s="11">
        <f t="shared" si="53"/>
        <v>2348374657</v>
      </c>
      <c r="W92" s="11">
        <f t="shared" si="53"/>
        <v>574156274</v>
      </c>
      <c r="X92" s="11">
        <f t="shared" si="53"/>
        <v>2588713</v>
      </c>
      <c r="Y92" s="11">
        <f t="shared" si="53"/>
        <v>1211226</v>
      </c>
      <c r="Z92" s="11">
        <f t="shared" si="53"/>
        <v>21669493</v>
      </c>
      <c r="AA92" s="11">
        <f t="shared" si="53"/>
        <v>-49698000</v>
      </c>
      <c r="AB92" s="11">
        <f t="shared" si="53"/>
        <v>110409222</v>
      </c>
      <c r="AC92" s="11">
        <f t="shared" si="53"/>
        <v>247186543</v>
      </c>
      <c r="AD92" s="11">
        <f t="shared" si="53"/>
        <v>249569892</v>
      </c>
      <c r="AE92" s="11">
        <f t="shared" si="53"/>
        <v>148364160.03</v>
      </c>
      <c r="AF92" s="11">
        <f t="shared" si="53"/>
        <v>0</v>
      </c>
      <c r="AG92" s="11">
        <f t="shared" si="53"/>
        <v>0</v>
      </c>
      <c r="AH92" s="11">
        <f t="shared" si="53"/>
        <v>0</v>
      </c>
      <c r="AI92" s="11">
        <f t="shared" si="53"/>
        <v>1305457523.03</v>
      </c>
      <c r="AJ92" s="11">
        <f t="shared" si="53"/>
        <v>0</v>
      </c>
      <c r="AK92" s="11">
        <f t="shared" si="53"/>
        <v>220031629</v>
      </c>
      <c r="AL92" s="11">
        <f t="shared" si="53"/>
        <v>3799939</v>
      </c>
      <c r="AM92" s="11">
        <f t="shared" si="53"/>
        <v>87803584</v>
      </c>
      <c r="AN92" s="11">
        <f t="shared" si="53"/>
        <v>60328338</v>
      </c>
      <c r="AO92" s="11">
        <f t="shared" si="53"/>
        <v>134640599</v>
      </c>
      <c r="AP92" s="11">
        <f t="shared" si="53"/>
        <v>223632803</v>
      </c>
      <c r="AQ92" s="11">
        <f t="shared" si="53"/>
        <v>150302522</v>
      </c>
      <c r="AR92" s="11">
        <f t="shared" si="53"/>
        <v>209839082</v>
      </c>
      <c r="AS92" s="11">
        <f t="shared" si="53"/>
        <v>0</v>
      </c>
      <c r="AT92" s="11">
        <f t="shared" si="53"/>
        <v>0</v>
      </c>
      <c r="AU92" s="11">
        <f t="shared" si="53"/>
        <v>0</v>
      </c>
      <c r="AV92" s="11">
        <f t="shared" si="53"/>
        <v>1090378496</v>
      </c>
      <c r="AW92" s="11">
        <f t="shared" si="53"/>
        <v>0</v>
      </c>
      <c r="AX92" s="11">
        <f t="shared" si="53"/>
        <v>220031629</v>
      </c>
      <c r="AY92" s="11">
        <f t="shared" si="53"/>
        <v>3799939</v>
      </c>
      <c r="AZ92" s="11">
        <f t="shared" si="53"/>
        <v>87258795</v>
      </c>
      <c r="BA92" s="11">
        <f t="shared" si="53"/>
        <v>49832340</v>
      </c>
      <c r="BB92" s="11">
        <f t="shared" si="53"/>
        <v>145681386</v>
      </c>
      <c r="BC92" s="11">
        <f t="shared" si="53"/>
        <v>223632803</v>
      </c>
      <c r="BD92" s="11">
        <f t="shared" si="53"/>
        <v>150302522</v>
      </c>
      <c r="BE92" s="11">
        <f t="shared" si="53"/>
        <v>209839082</v>
      </c>
      <c r="BF92" s="11">
        <f t="shared" si="53"/>
        <v>0</v>
      </c>
      <c r="BG92" s="11">
        <f t="shared" si="53"/>
        <v>0</v>
      </c>
      <c r="BH92" s="11">
        <f t="shared" si="53"/>
        <v>0</v>
      </c>
      <c r="BI92" s="48">
        <f t="shared" si="53"/>
        <v>1090378496</v>
      </c>
      <c r="BJ92" s="36">
        <f t="shared" ref="BJ92:BM93" si="54">+BJ93</f>
        <v>51625343</v>
      </c>
      <c r="BK92" s="36">
        <f t="shared" si="54"/>
        <v>1042917133.97</v>
      </c>
      <c r="BL92" s="36">
        <f t="shared" si="54"/>
        <v>215079027.02999997</v>
      </c>
      <c r="BM92" s="36">
        <f t="shared" si="54"/>
        <v>0</v>
      </c>
    </row>
    <row r="93" spans="1:65" s="19" customFormat="1" ht="30" x14ac:dyDescent="0.2">
      <c r="A93" s="47" t="s">
        <v>12</v>
      </c>
      <c r="B93" s="12">
        <v>3</v>
      </c>
      <c r="C93" s="12">
        <v>5</v>
      </c>
      <c r="D93" s="12">
        <v>3</v>
      </c>
      <c r="E93" s="12"/>
      <c r="F93" s="12"/>
      <c r="G93" s="12"/>
      <c r="H93" s="15" t="s">
        <v>70</v>
      </c>
      <c r="I93" s="11">
        <f>+I94</f>
        <v>2400000000</v>
      </c>
      <c r="J93" s="11">
        <f t="shared" si="53"/>
        <v>792534041</v>
      </c>
      <c r="K93" s="11">
        <f t="shared" si="53"/>
        <v>426074508</v>
      </c>
      <c r="L93" s="11">
        <f t="shared" si="53"/>
        <v>2717226</v>
      </c>
      <c r="M93" s="11">
        <f t="shared" si="53"/>
        <v>21669493</v>
      </c>
      <c r="N93" s="11">
        <f t="shared" si="53"/>
        <v>702800000</v>
      </c>
      <c r="O93" s="11">
        <f t="shared" si="53"/>
        <v>325703267</v>
      </c>
      <c r="P93" s="11">
        <f t="shared" si="53"/>
        <v>109215120</v>
      </c>
      <c r="Q93" s="11">
        <f t="shared" si="53"/>
        <v>19286345</v>
      </c>
      <c r="R93" s="11">
        <f t="shared" si="53"/>
        <v>-51625343</v>
      </c>
      <c r="S93" s="11">
        <f t="shared" si="53"/>
        <v>0</v>
      </c>
      <c r="T93" s="11">
        <f t="shared" si="53"/>
        <v>0</v>
      </c>
      <c r="U93" s="11">
        <f t="shared" si="53"/>
        <v>0</v>
      </c>
      <c r="V93" s="11">
        <f t="shared" si="53"/>
        <v>2348374657</v>
      </c>
      <c r="W93" s="11">
        <f t="shared" si="53"/>
        <v>574156274</v>
      </c>
      <c r="X93" s="11">
        <f t="shared" si="53"/>
        <v>2588713</v>
      </c>
      <c r="Y93" s="11">
        <f t="shared" si="53"/>
        <v>1211226</v>
      </c>
      <c r="Z93" s="11">
        <f t="shared" si="53"/>
        <v>21669493</v>
      </c>
      <c r="AA93" s="11">
        <f t="shared" si="53"/>
        <v>-49698000</v>
      </c>
      <c r="AB93" s="11">
        <f t="shared" si="53"/>
        <v>110409222</v>
      </c>
      <c r="AC93" s="11">
        <f t="shared" si="53"/>
        <v>247186543</v>
      </c>
      <c r="AD93" s="11">
        <f t="shared" si="53"/>
        <v>249569892</v>
      </c>
      <c r="AE93" s="11">
        <f t="shared" si="53"/>
        <v>148364160.03</v>
      </c>
      <c r="AF93" s="11">
        <f t="shared" si="53"/>
        <v>0</v>
      </c>
      <c r="AG93" s="11">
        <f t="shared" si="53"/>
        <v>0</v>
      </c>
      <c r="AH93" s="11">
        <f t="shared" si="53"/>
        <v>0</v>
      </c>
      <c r="AI93" s="11">
        <f t="shared" si="53"/>
        <v>1305457523.03</v>
      </c>
      <c r="AJ93" s="11">
        <f t="shared" si="53"/>
        <v>0</v>
      </c>
      <c r="AK93" s="11">
        <f t="shared" si="53"/>
        <v>220031629</v>
      </c>
      <c r="AL93" s="11">
        <f t="shared" si="53"/>
        <v>3799939</v>
      </c>
      <c r="AM93" s="11">
        <f t="shared" si="53"/>
        <v>87803584</v>
      </c>
      <c r="AN93" s="11">
        <f t="shared" si="53"/>
        <v>60328338</v>
      </c>
      <c r="AO93" s="11">
        <f t="shared" si="53"/>
        <v>134640599</v>
      </c>
      <c r="AP93" s="11">
        <f t="shared" si="53"/>
        <v>223632803</v>
      </c>
      <c r="AQ93" s="11">
        <f t="shared" si="53"/>
        <v>150302522</v>
      </c>
      <c r="AR93" s="11">
        <f t="shared" si="53"/>
        <v>209839082</v>
      </c>
      <c r="AS93" s="11">
        <f t="shared" si="53"/>
        <v>0</v>
      </c>
      <c r="AT93" s="11">
        <f t="shared" si="53"/>
        <v>0</v>
      </c>
      <c r="AU93" s="11">
        <f t="shared" si="53"/>
        <v>0</v>
      </c>
      <c r="AV93" s="11">
        <f t="shared" si="53"/>
        <v>1090378496</v>
      </c>
      <c r="AW93" s="11">
        <f t="shared" si="53"/>
        <v>0</v>
      </c>
      <c r="AX93" s="11">
        <f t="shared" si="53"/>
        <v>220031629</v>
      </c>
      <c r="AY93" s="11">
        <f t="shared" si="53"/>
        <v>3799939</v>
      </c>
      <c r="AZ93" s="11">
        <f t="shared" si="53"/>
        <v>87258795</v>
      </c>
      <c r="BA93" s="11">
        <f t="shared" si="53"/>
        <v>49832340</v>
      </c>
      <c r="BB93" s="11">
        <f t="shared" si="53"/>
        <v>145681386</v>
      </c>
      <c r="BC93" s="11">
        <f t="shared" si="53"/>
        <v>223632803</v>
      </c>
      <c r="BD93" s="11">
        <f t="shared" si="53"/>
        <v>150302522</v>
      </c>
      <c r="BE93" s="11">
        <f t="shared" si="53"/>
        <v>209839082</v>
      </c>
      <c r="BF93" s="11">
        <f t="shared" si="53"/>
        <v>0</v>
      </c>
      <c r="BG93" s="11">
        <f t="shared" si="53"/>
        <v>0</v>
      </c>
      <c r="BH93" s="11">
        <f t="shared" si="53"/>
        <v>0</v>
      </c>
      <c r="BI93" s="48">
        <f t="shared" si="53"/>
        <v>1090378496</v>
      </c>
      <c r="BJ93" s="36">
        <f t="shared" si="54"/>
        <v>51625343</v>
      </c>
      <c r="BK93" s="36">
        <f t="shared" si="54"/>
        <v>1042917133.97</v>
      </c>
      <c r="BL93" s="36">
        <f t="shared" si="54"/>
        <v>215079027.02999997</v>
      </c>
      <c r="BM93" s="36">
        <f t="shared" si="54"/>
        <v>0</v>
      </c>
    </row>
    <row r="94" spans="1:65" x14ac:dyDescent="0.2">
      <c r="A94" s="47" t="s">
        <v>12</v>
      </c>
      <c r="B94" s="12">
        <v>3</v>
      </c>
      <c r="C94" s="12">
        <v>5</v>
      </c>
      <c r="D94" s="12">
        <v>3</v>
      </c>
      <c r="E94" s="12">
        <v>9</v>
      </c>
      <c r="F94" s="12">
        <v>0</v>
      </c>
      <c r="G94" s="12">
        <v>20</v>
      </c>
      <c r="H94" s="13" t="s">
        <v>71</v>
      </c>
      <c r="I94" s="86">
        <v>2400000000</v>
      </c>
      <c r="J94" s="88">
        <v>792534041</v>
      </c>
      <c r="K94" s="86">
        <v>426074508</v>
      </c>
      <c r="L94" s="86">
        <v>2717226</v>
      </c>
      <c r="M94" s="86">
        <v>21669493</v>
      </c>
      <c r="N94" s="87">
        <v>702800000</v>
      </c>
      <c r="O94" s="86">
        <v>325703267</v>
      </c>
      <c r="P94" s="79">
        <v>109215120</v>
      </c>
      <c r="Q94" s="79">
        <v>19286345</v>
      </c>
      <c r="R94" s="100">
        <v>-51625343</v>
      </c>
      <c r="S94" s="14"/>
      <c r="T94" s="14"/>
      <c r="U94" s="14"/>
      <c r="V94" s="14">
        <f>SUM(J94:U94)</f>
        <v>2348374657</v>
      </c>
      <c r="W94" s="88">
        <v>574156274</v>
      </c>
      <c r="X94" s="86">
        <v>2588713</v>
      </c>
      <c r="Y94" s="86">
        <v>1211226</v>
      </c>
      <c r="Z94" s="86">
        <v>21669493</v>
      </c>
      <c r="AA94" s="87">
        <v>-49698000</v>
      </c>
      <c r="AB94" s="86">
        <v>110409222</v>
      </c>
      <c r="AC94" s="79">
        <v>247186543</v>
      </c>
      <c r="AD94" s="79">
        <v>249569892</v>
      </c>
      <c r="AE94" s="100">
        <v>148364160.03</v>
      </c>
      <c r="AF94" s="14"/>
      <c r="AG94" s="14"/>
      <c r="AH94" s="14"/>
      <c r="AI94" s="14">
        <f>SUM(W94:AH94)</f>
        <v>1305457523.03</v>
      </c>
      <c r="AJ94" s="14">
        <v>0</v>
      </c>
      <c r="AK94" s="86">
        <v>220031629</v>
      </c>
      <c r="AL94" s="86">
        <v>3799939</v>
      </c>
      <c r="AM94" s="86">
        <v>87803584</v>
      </c>
      <c r="AN94" s="87">
        <v>60328338</v>
      </c>
      <c r="AO94" s="86">
        <v>134640599</v>
      </c>
      <c r="AP94" s="79">
        <v>223632803</v>
      </c>
      <c r="AQ94" s="79">
        <v>150302522</v>
      </c>
      <c r="AR94" s="100">
        <v>209839082</v>
      </c>
      <c r="AS94" s="14"/>
      <c r="AT94" s="14"/>
      <c r="AU94" s="14"/>
      <c r="AV94" s="14">
        <f>SUM(AJ94:AU94)</f>
        <v>1090378496</v>
      </c>
      <c r="AW94" s="14">
        <v>0</v>
      </c>
      <c r="AX94" s="86">
        <v>220031629</v>
      </c>
      <c r="AY94" s="86">
        <v>3799939</v>
      </c>
      <c r="AZ94" s="86">
        <v>87258795</v>
      </c>
      <c r="BA94" s="87">
        <v>49832340</v>
      </c>
      <c r="BB94" s="86">
        <v>145681386</v>
      </c>
      <c r="BC94" s="79">
        <v>223632803</v>
      </c>
      <c r="BD94" s="79">
        <v>150302522</v>
      </c>
      <c r="BE94" s="79">
        <v>209839082</v>
      </c>
      <c r="BF94" s="14"/>
      <c r="BG94" s="14"/>
      <c r="BH94" s="14"/>
      <c r="BI94" s="49">
        <f>SUM(AW94:BH94)</f>
        <v>1090378496</v>
      </c>
      <c r="BJ94" s="37">
        <f>+I94-V94</f>
        <v>51625343</v>
      </c>
      <c r="BK94" s="37">
        <f>+V94-AI94</f>
        <v>1042917133.97</v>
      </c>
      <c r="BL94" s="37">
        <f>+AI94-AV94</f>
        <v>215079027.02999997</v>
      </c>
      <c r="BM94" s="37">
        <f>+AV94-BI94</f>
        <v>0</v>
      </c>
    </row>
    <row r="95" spans="1:65" s="19" customFormat="1" ht="15" x14ac:dyDescent="0.2">
      <c r="A95" s="47" t="s">
        <v>12</v>
      </c>
      <c r="B95" s="12">
        <v>3</v>
      </c>
      <c r="C95" s="12">
        <v>6</v>
      </c>
      <c r="D95" s="12"/>
      <c r="E95" s="12"/>
      <c r="F95" s="12"/>
      <c r="G95" s="12"/>
      <c r="H95" s="15" t="s">
        <v>72</v>
      </c>
      <c r="I95" s="11">
        <f>+I96</f>
        <v>1203384000</v>
      </c>
      <c r="J95" s="11">
        <f t="shared" ref="J95:BI96" si="55">+J96</f>
        <v>0</v>
      </c>
      <c r="K95" s="11">
        <f t="shared" si="55"/>
        <v>0</v>
      </c>
      <c r="L95" s="11">
        <f t="shared" si="55"/>
        <v>929287049</v>
      </c>
      <c r="M95" s="11">
        <f t="shared" si="55"/>
        <v>0</v>
      </c>
      <c r="N95" s="11">
        <f t="shared" si="55"/>
        <v>0</v>
      </c>
      <c r="O95" s="11">
        <f t="shared" si="55"/>
        <v>6555604</v>
      </c>
      <c r="P95" s="11">
        <f t="shared" si="55"/>
        <v>0</v>
      </c>
      <c r="Q95" s="11">
        <f t="shared" si="55"/>
        <v>21707757</v>
      </c>
      <c r="R95" s="11">
        <f t="shared" si="55"/>
        <v>0</v>
      </c>
      <c r="S95" s="11">
        <f t="shared" si="55"/>
        <v>0</v>
      </c>
      <c r="T95" s="11">
        <f t="shared" si="55"/>
        <v>0</v>
      </c>
      <c r="U95" s="11">
        <f t="shared" si="55"/>
        <v>0</v>
      </c>
      <c r="V95" s="11">
        <f t="shared" si="55"/>
        <v>957550410</v>
      </c>
      <c r="W95" s="11">
        <f t="shared" si="55"/>
        <v>0</v>
      </c>
      <c r="X95" s="11">
        <f t="shared" si="55"/>
        <v>0</v>
      </c>
      <c r="Y95" s="11">
        <f t="shared" si="55"/>
        <v>928771093</v>
      </c>
      <c r="Z95" s="11">
        <f t="shared" si="55"/>
        <v>515956</v>
      </c>
      <c r="AA95" s="11">
        <f t="shared" si="55"/>
        <v>0</v>
      </c>
      <c r="AB95" s="11">
        <f t="shared" si="55"/>
        <v>0</v>
      </c>
      <c r="AC95" s="11">
        <f t="shared" si="55"/>
        <v>6555604</v>
      </c>
      <c r="AD95" s="11">
        <f t="shared" si="55"/>
        <v>21707757</v>
      </c>
      <c r="AE95" s="11">
        <f t="shared" si="55"/>
        <v>0</v>
      </c>
      <c r="AF95" s="11">
        <f t="shared" si="55"/>
        <v>0</v>
      </c>
      <c r="AG95" s="11">
        <f t="shared" si="55"/>
        <v>0</v>
      </c>
      <c r="AH95" s="11">
        <f t="shared" si="55"/>
        <v>0</v>
      </c>
      <c r="AI95" s="11">
        <f t="shared" si="55"/>
        <v>957550410</v>
      </c>
      <c r="AJ95" s="11">
        <f t="shared" si="55"/>
        <v>0</v>
      </c>
      <c r="AK95" s="11">
        <f t="shared" si="55"/>
        <v>0</v>
      </c>
      <c r="AL95" s="11">
        <f t="shared" si="55"/>
        <v>928771093</v>
      </c>
      <c r="AM95" s="11">
        <f t="shared" si="55"/>
        <v>515956</v>
      </c>
      <c r="AN95" s="11">
        <f t="shared" si="55"/>
        <v>0</v>
      </c>
      <c r="AO95" s="11">
        <f t="shared" si="55"/>
        <v>0</v>
      </c>
      <c r="AP95" s="11">
        <f t="shared" si="55"/>
        <v>6555604</v>
      </c>
      <c r="AQ95" s="11">
        <f t="shared" si="55"/>
        <v>9447463</v>
      </c>
      <c r="AR95" s="11">
        <f t="shared" si="55"/>
        <v>12260294</v>
      </c>
      <c r="AS95" s="11">
        <f t="shared" si="55"/>
        <v>0</v>
      </c>
      <c r="AT95" s="11">
        <f t="shared" si="55"/>
        <v>0</v>
      </c>
      <c r="AU95" s="11">
        <f t="shared" si="55"/>
        <v>0</v>
      </c>
      <c r="AV95" s="11">
        <f t="shared" si="55"/>
        <v>957550410</v>
      </c>
      <c r="AW95" s="11">
        <f t="shared" si="55"/>
        <v>0</v>
      </c>
      <c r="AX95" s="11">
        <f t="shared" si="55"/>
        <v>0</v>
      </c>
      <c r="AY95" s="11">
        <f t="shared" si="55"/>
        <v>928771093</v>
      </c>
      <c r="AZ95" s="11">
        <f t="shared" si="55"/>
        <v>515956</v>
      </c>
      <c r="BA95" s="11">
        <f t="shared" si="55"/>
        <v>0</v>
      </c>
      <c r="BB95" s="11">
        <f t="shared" si="55"/>
        <v>0</v>
      </c>
      <c r="BC95" s="11">
        <f t="shared" si="55"/>
        <v>1114811</v>
      </c>
      <c r="BD95" s="11">
        <f t="shared" si="55"/>
        <v>14888256</v>
      </c>
      <c r="BE95" s="11">
        <f t="shared" si="55"/>
        <v>12260294</v>
      </c>
      <c r="BF95" s="11">
        <f t="shared" si="55"/>
        <v>0</v>
      </c>
      <c r="BG95" s="11">
        <f t="shared" si="55"/>
        <v>0</v>
      </c>
      <c r="BH95" s="11">
        <f t="shared" si="55"/>
        <v>0</v>
      </c>
      <c r="BI95" s="48">
        <f t="shared" si="55"/>
        <v>957550410</v>
      </c>
      <c r="BJ95" s="36">
        <f t="shared" ref="BJ95:BM96" si="56">+BJ96</f>
        <v>245833590</v>
      </c>
      <c r="BK95" s="36">
        <f t="shared" si="56"/>
        <v>0</v>
      </c>
      <c r="BL95" s="36">
        <f t="shared" si="56"/>
        <v>0</v>
      </c>
      <c r="BM95" s="36">
        <f t="shared" si="56"/>
        <v>0</v>
      </c>
    </row>
    <row r="96" spans="1:65" ht="15" x14ac:dyDescent="0.2">
      <c r="A96" s="47" t="s">
        <v>12</v>
      </c>
      <c r="B96" s="12">
        <v>3</v>
      </c>
      <c r="C96" s="12">
        <v>6</v>
      </c>
      <c r="D96" s="12">
        <v>1</v>
      </c>
      <c r="E96" s="12"/>
      <c r="F96" s="12"/>
      <c r="G96" s="12"/>
      <c r="H96" s="15" t="s">
        <v>73</v>
      </c>
      <c r="I96" s="11">
        <f>+I97</f>
        <v>1203384000</v>
      </c>
      <c r="J96" s="11">
        <f t="shared" si="55"/>
        <v>0</v>
      </c>
      <c r="K96" s="11">
        <f t="shared" si="55"/>
        <v>0</v>
      </c>
      <c r="L96" s="11">
        <f t="shared" si="55"/>
        <v>929287049</v>
      </c>
      <c r="M96" s="11">
        <f t="shared" si="55"/>
        <v>0</v>
      </c>
      <c r="N96" s="11">
        <f t="shared" si="55"/>
        <v>0</v>
      </c>
      <c r="O96" s="11">
        <f t="shared" si="55"/>
        <v>6555604</v>
      </c>
      <c r="P96" s="11">
        <f t="shared" si="55"/>
        <v>0</v>
      </c>
      <c r="Q96" s="11">
        <f t="shared" si="55"/>
        <v>21707757</v>
      </c>
      <c r="R96" s="11">
        <f t="shared" si="55"/>
        <v>0</v>
      </c>
      <c r="S96" s="11">
        <f t="shared" si="55"/>
        <v>0</v>
      </c>
      <c r="T96" s="11">
        <f t="shared" si="55"/>
        <v>0</v>
      </c>
      <c r="U96" s="11">
        <f t="shared" si="55"/>
        <v>0</v>
      </c>
      <c r="V96" s="11">
        <f t="shared" si="55"/>
        <v>957550410</v>
      </c>
      <c r="W96" s="11">
        <f t="shared" si="55"/>
        <v>0</v>
      </c>
      <c r="X96" s="11">
        <f t="shared" si="55"/>
        <v>0</v>
      </c>
      <c r="Y96" s="11">
        <f t="shared" si="55"/>
        <v>928771093</v>
      </c>
      <c r="Z96" s="11">
        <f t="shared" si="55"/>
        <v>515956</v>
      </c>
      <c r="AA96" s="11">
        <f t="shared" si="55"/>
        <v>0</v>
      </c>
      <c r="AB96" s="11">
        <f t="shared" si="55"/>
        <v>0</v>
      </c>
      <c r="AC96" s="11">
        <f t="shared" si="55"/>
        <v>6555604</v>
      </c>
      <c r="AD96" s="11">
        <f t="shared" si="55"/>
        <v>21707757</v>
      </c>
      <c r="AE96" s="11">
        <f t="shared" si="55"/>
        <v>0</v>
      </c>
      <c r="AF96" s="11">
        <f t="shared" si="55"/>
        <v>0</v>
      </c>
      <c r="AG96" s="11">
        <f t="shared" si="55"/>
        <v>0</v>
      </c>
      <c r="AH96" s="11">
        <f t="shared" si="55"/>
        <v>0</v>
      </c>
      <c r="AI96" s="11">
        <f t="shared" si="55"/>
        <v>957550410</v>
      </c>
      <c r="AJ96" s="11">
        <f t="shared" si="55"/>
        <v>0</v>
      </c>
      <c r="AK96" s="11">
        <f t="shared" si="55"/>
        <v>0</v>
      </c>
      <c r="AL96" s="11">
        <f t="shared" si="55"/>
        <v>928771093</v>
      </c>
      <c r="AM96" s="11">
        <f t="shared" si="55"/>
        <v>515956</v>
      </c>
      <c r="AN96" s="11">
        <f t="shared" si="55"/>
        <v>0</v>
      </c>
      <c r="AO96" s="11">
        <f t="shared" si="55"/>
        <v>0</v>
      </c>
      <c r="AP96" s="11">
        <f t="shared" si="55"/>
        <v>6555604</v>
      </c>
      <c r="AQ96" s="11">
        <f t="shared" si="55"/>
        <v>9447463</v>
      </c>
      <c r="AR96" s="11">
        <f t="shared" si="55"/>
        <v>12260294</v>
      </c>
      <c r="AS96" s="11">
        <f t="shared" si="55"/>
        <v>0</v>
      </c>
      <c r="AT96" s="11">
        <f t="shared" si="55"/>
        <v>0</v>
      </c>
      <c r="AU96" s="11">
        <f t="shared" si="55"/>
        <v>0</v>
      </c>
      <c r="AV96" s="11">
        <f t="shared" si="55"/>
        <v>957550410</v>
      </c>
      <c r="AW96" s="11">
        <f t="shared" si="55"/>
        <v>0</v>
      </c>
      <c r="AX96" s="11">
        <f t="shared" si="55"/>
        <v>0</v>
      </c>
      <c r="AY96" s="11">
        <f t="shared" si="55"/>
        <v>928771093</v>
      </c>
      <c r="AZ96" s="11">
        <f t="shared" si="55"/>
        <v>515956</v>
      </c>
      <c r="BA96" s="11">
        <f t="shared" si="55"/>
        <v>0</v>
      </c>
      <c r="BB96" s="11">
        <f t="shared" si="55"/>
        <v>0</v>
      </c>
      <c r="BC96" s="11">
        <f t="shared" si="55"/>
        <v>1114811</v>
      </c>
      <c r="BD96" s="11">
        <f t="shared" si="55"/>
        <v>14888256</v>
      </c>
      <c r="BE96" s="11">
        <f t="shared" si="55"/>
        <v>12260294</v>
      </c>
      <c r="BF96" s="11">
        <f t="shared" si="55"/>
        <v>0</v>
      </c>
      <c r="BG96" s="11">
        <f t="shared" si="55"/>
        <v>0</v>
      </c>
      <c r="BH96" s="11">
        <f t="shared" si="55"/>
        <v>0</v>
      </c>
      <c r="BI96" s="48">
        <f t="shared" si="55"/>
        <v>957550410</v>
      </c>
      <c r="BJ96" s="36">
        <f t="shared" si="56"/>
        <v>245833590</v>
      </c>
      <c r="BK96" s="36">
        <f t="shared" si="56"/>
        <v>0</v>
      </c>
      <c r="BL96" s="36">
        <f t="shared" si="56"/>
        <v>0</v>
      </c>
      <c r="BM96" s="36">
        <f t="shared" si="56"/>
        <v>0</v>
      </c>
    </row>
    <row r="97" spans="1:65" x14ac:dyDescent="0.2">
      <c r="A97" s="47" t="s">
        <v>12</v>
      </c>
      <c r="B97" s="12">
        <v>3</v>
      </c>
      <c r="C97" s="12">
        <v>6</v>
      </c>
      <c r="D97" s="12">
        <v>1</v>
      </c>
      <c r="E97" s="12">
        <v>1</v>
      </c>
      <c r="F97" s="12">
        <v>0</v>
      </c>
      <c r="G97" s="12">
        <v>20</v>
      </c>
      <c r="H97" s="13" t="s">
        <v>25</v>
      </c>
      <c r="I97" s="88">
        <v>1203384000</v>
      </c>
      <c r="J97" s="14">
        <v>0</v>
      </c>
      <c r="K97" s="14">
        <v>0</v>
      </c>
      <c r="L97" s="86">
        <v>929287049</v>
      </c>
      <c r="M97" s="14">
        <v>0</v>
      </c>
      <c r="N97" s="14">
        <v>0</v>
      </c>
      <c r="O97" s="86">
        <v>6555604</v>
      </c>
      <c r="P97" s="14">
        <v>0</v>
      </c>
      <c r="Q97" s="79">
        <v>21707757</v>
      </c>
      <c r="R97" s="100">
        <v>0</v>
      </c>
      <c r="S97" s="14"/>
      <c r="T97" s="14"/>
      <c r="U97" s="14"/>
      <c r="V97" s="14">
        <f>SUM(J97:U97)</f>
        <v>957550410</v>
      </c>
      <c r="W97" s="14">
        <v>0</v>
      </c>
      <c r="X97" s="14">
        <v>0</v>
      </c>
      <c r="Y97" s="86">
        <v>928771093</v>
      </c>
      <c r="Z97" s="86">
        <v>515956</v>
      </c>
      <c r="AA97" s="14">
        <v>0</v>
      </c>
      <c r="AB97" s="14">
        <v>0</v>
      </c>
      <c r="AC97" s="79">
        <v>6555604</v>
      </c>
      <c r="AD97" s="79">
        <v>21707757</v>
      </c>
      <c r="AE97" s="100">
        <v>0</v>
      </c>
      <c r="AF97" s="14"/>
      <c r="AG97" s="14"/>
      <c r="AH97" s="14"/>
      <c r="AI97" s="14">
        <f>SUM(W97:AH97)</f>
        <v>957550410</v>
      </c>
      <c r="AJ97" s="14">
        <v>0</v>
      </c>
      <c r="AK97" s="14">
        <v>0</v>
      </c>
      <c r="AL97" s="86">
        <v>928771093</v>
      </c>
      <c r="AM97" s="86">
        <v>515956</v>
      </c>
      <c r="AN97" s="14">
        <v>0</v>
      </c>
      <c r="AO97" s="14">
        <v>0</v>
      </c>
      <c r="AP97" s="79">
        <v>6555604</v>
      </c>
      <c r="AQ97" s="79">
        <v>9447463</v>
      </c>
      <c r="AR97" s="100">
        <v>12260294</v>
      </c>
      <c r="AS97" s="14"/>
      <c r="AT97" s="14"/>
      <c r="AU97" s="14"/>
      <c r="AV97" s="14">
        <f>SUM(AJ97:AU97)</f>
        <v>957550410</v>
      </c>
      <c r="AW97" s="14">
        <v>0</v>
      </c>
      <c r="AX97" s="14">
        <v>0</v>
      </c>
      <c r="AY97" s="86">
        <v>928771093</v>
      </c>
      <c r="AZ97" s="86">
        <v>515956</v>
      </c>
      <c r="BA97" s="14">
        <v>0</v>
      </c>
      <c r="BB97" s="14">
        <v>0</v>
      </c>
      <c r="BC97" s="79">
        <v>1114811</v>
      </c>
      <c r="BD97" s="79">
        <v>14888256</v>
      </c>
      <c r="BE97" s="79">
        <v>12260294</v>
      </c>
      <c r="BF97" s="14"/>
      <c r="BG97" s="14"/>
      <c r="BH97" s="14"/>
      <c r="BI97" s="49">
        <f>SUM(AW97:BH97)</f>
        <v>957550410</v>
      </c>
      <c r="BJ97" s="37">
        <f>+I97-V97</f>
        <v>245833590</v>
      </c>
      <c r="BK97" s="37">
        <f>+V97-AI97</f>
        <v>0</v>
      </c>
      <c r="BL97" s="37">
        <f>+AI97-AV97</f>
        <v>0</v>
      </c>
      <c r="BM97" s="37">
        <f>+AV97-BI97</f>
        <v>0</v>
      </c>
    </row>
    <row r="98" spans="1:65" ht="15" x14ac:dyDescent="0.2">
      <c r="A98" s="47"/>
      <c r="B98" s="12"/>
      <c r="C98" s="12"/>
      <c r="D98" s="12"/>
      <c r="E98" s="12"/>
      <c r="F98" s="12"/>
      <c r="G98" s="12"/>
      <c r="H98" s="15"/>
      <c r="I98" s="11"/>
      <c r="J98" s="11"/>
      <c r="K98" s="11"/>
      <c r="L98" s="11"/>
      <c r="M98" s="11"/>
      <c r="N98" s="11"/>
      <c r="O98" s="11"/>
      <c r="P98" s="11"/>
      <c r="Q98" s="11">
        <f>+Q94-8894705+16867200+24598000-72409993+36256448</f>
        <v>15703295</v>
      </c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48"/>
      <c r="BJ98" s="36"/>
      <c r="BK98" s="36"/>
      <c r="BL98" s="36"/>
      <c r="BM98" s="36"/>
    </row>
    <row r="99" spans="1:65" s="19" customFormat="1" ht="15" x14ac:dyDescent="0.2">
      <c r="A99" s="47" t="s">
        <v>12</v>
      </c>
      <c r="B99" s="12">
        <v>7</v>
      </c>
      <c r="C99" s="12"/>
      <c r="D99" s="12"/>
      <c r="E99" s="12"/>
      <c r="F99" s="12"/>
      <c r="G99" s="12"/>
      <c r="H99" s="15" t="s">
        <v>129</v>
      </c>
      <c r="I99" s="11">
        <f>+I100</f>
        <v>5800000000</v>
      </c>
      <c r="J99" s="11">
        <f t="shared" ref="J99:BI100" si="57">+J100</f>
        <v>0</v>
      </c>
      <c r="K99" s="11">
        <f t="shared" si="57"/>
        <v>0</v>
      </c>
      <c r="L99" s="11">
        <f t="shared" si="57"/>
        <v>0</v>
      </c>
      <c r="M99" s="11">
        <f t="shared" si="57"/>
        <v>0</v>
      </c>
      <c r="N99" s="11">
        <f t="shared" si="57"/>
        <v>1126204799.3099999</v>
      </c>
      <c r="O99" s="11">
        <f t="shared" si="57"/>
        <v>0</v>
      </c>
      <c r="P99" s="11">
        <f t="shared" si="57"/>
        <v>0</v>
      </c>
      <c r="Q99" s="11">
        <f t="shared" si="57"/>
        <v>0</v>
      </c>
      <c r="R99" s="11">
        <f t="shared" si="57"/>
        <v>0</v>
      </c>
      <c r="S99" s="11">
        <f t="shared" si="57"/>
        <v>0</v>
      </c>
      <c r="T99" s="11">
        <f t="shared" si="57"/>
        <v>0</v>
      </c>
      <c r="U99" s="11">
        <f t="shared" si="57"/>
        <v>0</v>
      </c>
      <c r="V99" s="11">
        <f t="shared" si="57"/>
        <v>1126204799.3099999</v>
      </c>
      <c r="W99" s="11">
        <f t="shared" si="57"/>
        <v>0</v>
      </c>
      <c r="X99" s="11">
        <f t="shared" si="57"/>
        <v>0</v>
      </c>
      <c r="Y99" s="11">
        <f t="shared" si="57"/>
        <v>0</v>
      </c>
      <c r="Z99" s="11">
        <f t="shared" si="57"/>
        <v>0</v>
      </c>
      <c r="AA99" s="11">
        <f t="shared" si="57"/>
        <v>0</v>
      </c>
      <c r="AB99" s="11">
        <f t="shared" si="57"/>
        <v>1126204799.3099999</v>
      </c>
      <c r="AC99" s="11">
        <f t="shared" si="57"/>
        <v>0</v>
      </c>
      <c r="AD99" s="11">
        <f t="shared" si="57"/>
        <v>0</v>
      </c>
      <c r="AE99" s="11">
        <f t="shared" si="57"/>
        <v>0</v>
      </c>
      <c r="AF99" s="11">
        <f t="shared" si="57"/>
        <v>0</v>
      </c>
      <c r="AG99" s="11">
        <f t="shared" si="57"/>
        <v>0</v>
      </c>
      <c r="AH99" s="11">
        <f t="shared" si="57"/>
        <v>0</v>
      </c>
      <c r="AI99" s="11">
        <f t="shared" si="57"/>
        <v>1126204799.3099999</v>
      </c>
      <c r="AJ99" s="11">
        <f t="shared" si="57"/>
        <v>0</v>
      </c>
      <c r="AK99" s="11">
        <f t="shared" si="57"/>
        <v>0</v>
      </c>
      <c r="AL99" s="11">
        <f t="shared" si="57"/>
        <v>0</v>
      </c>
      <c r="AM99" s="11">
        <f t="shared" si="57"/>
        <v>0</v>
      </c>
      <c r="AN99" s="11">
        <f t="shared" si="57"/>
        <v>0</v>
      </c>
      <c r="AO99" s="11">
        <f t="shared" si="57"/>
        <v>0</v>
      </c>
      <c r="AP99" s="11">
        <f t="shared" si="57"/>
        <v>1126204799.3099999</v>
      </c>
      <c r="AQ99" s="11">
        <f t="shared" si="57"/>
        <v>0</v>
      </c>
      <c r="AR99" s="11">
        <f t="shared" si="57"/>
        <v>0</v>
      </c>
      <c r="AS99" s="11">
        <f t="shared" si="57"/>
        <v>0</v>
      </c>
      <c r="AT99" s="11">
        <f t="shared" si="57"/>
        <v>0</v>
      </c>
      <c r="AU99" s="11">
        <f t="shared" si="57"/>
        <v>0</v>
      </c>
      <c r="AV99" s="11">
        <f t="shared" si="57"/>
        <v>1126204799.3099999</v>
      </c>
      <c r="AW99" s="11">
        <f t="shared" si="57"/>
        <v>0</v>
      </c>
      <c r="AX99" s="11">
        <f t="shared" si="57"/>
        <v>0</v>
      </c>
      <c r="AY99" s="11">
        <f t="shared" si="57"/>
        <v>0</v>
      </c>
      <c r="AZ99" s="11">
        <f t="shared" si="57"/>
        <v>0</v>
      </c>
      <c r="BA99" s="11">
        <f t="shared" si="57"/>
        <v>0</v>
      </c>
      <c r="BB99" s="11">
        <f t="shared" si="57"/>
        <v>0</v>
      </c>
      <c r="BC99" s="11">
        <f t="shared" si="57"/>
        <v>1126204799.3099999</v>
      </c>
      <c r="BD99" s="11">
        <f t="shared" si="57"/>
        <v>0</v>
      </c>
      <c r="BE99" s="11">
        <f t="shared" si="57"/>
        <v>0</v>
      </c>
      <c r="BF99" s="11">
        <f t="shared" si="57"/>
        <v>0</v>
      </c>
      <c r="BG99" s="11">
        <f t="shared" si="57"/>
        <v>0</v>
      </c>
      <c r="BH99" s="11">
        <f t="shared" si="57"/>
        <v>0</v>
      </c>
      <c r="BI99" s="48">
        <f t="shared" si="57"/>
        <v>1126204799.3099999</v>
      </c>
      <c r="BJ99" s="36">
        <f t="shared" ref="BJ99:BM100" si="58">+BJ100</f>
        <v>4673795200.6900005</v>
      </c>
      <c r="BK99" s="36">
        <f t="shared" si="58"/>
        <v>0</v>
      </c>
      <c r="BL99" s="36">
        <f t="shared" si="58"/>
        <v>0</v>
      </c>
      <c r="BM99" s="36">
        <f t="shared" si="58"/>
        <v>0</v>
      </c>
    </row>
    <row r="100" spans="1:65" ht="15" x14ac:dyDescent="0.2">
      <c r="A100" s="47" t="s">
        <v>12</v>
      </c>
      <c r="B100" s="12">
        <v>7</v>
      </c>
      <c r="C100" s="12">
        <v>2</v>
      </c>
      <c r="D100" s="12"/>
      <c r="E100" s="12"/>
      <c r="F100" s="12"/>
      <c r="G100" s="12"/>
      <c r="H100" s="15" t="s">
        <v>130</v>
      </c>
      <c r="I100" s="11">
        <f>+I101</f>
        <v>5800000000</v>
      </c>
      <c r="J100" s="11">
        <f t="shared" si="57"/>
        <v>0</v>
      </c>
      <c r="K100" s="11">
        <f t="shared" si="57"/>
        <v>0</v>
      </c>
      <c r="L100" s="11">
        <f t="shared" si="57"/>
        <v>0</v>
      </c>
      <c r="M100" s="11">
        <f t="shared" si="57"/>
        <v>0</v>
      </c>
      <c r="N100" s="11">
        <f t="shared" si="57"/>
        <v>1126204799.3099999</v>
      </c>
      <c r="O100" s="11">
        <f t="shared" si="57"/>
        <v>0</v>
      </c>
      <c r="P100" s="11">
        <f t="shared" si="57"/>
        <v>0</v>
      </c>
      <c r="Q100" s="11">
        <f t="shared" si="57"/>
        <v>0</v>
      </c>
      <c r="R100" s="11">
        <f t="shared" si="57"/>
        <v>0</v>
      </c>
      <c r="S100" s="11">
        <f t="shared" si="57"/>
        <v>0</v>
      </c>
      <c r="T100" s="11">
        <f t="shared" si="57"/>
        <v>0</v>
      </c>
      <c r="U100" s="11">
        <f t="shared" si="57"/>
        <v>0</v>
      </c>
      <c r="V100" s="11">
        <f t="shared" si="57"/>
        <v>1126204799.3099999</v>
      </c>
      <c r="W100" s="11">
        <f t="shared" si="57"/>
        <v>0</v>
      </c>
      <c r="X100" s="11">
        <f t="shared" si="57"/>
        <v>0</v>
      </c>
      <c r="Y100" s="11">
        <f t="shared" si="57"/>
        <v>0</v>
      </c>
      <c r="Z100" s="11">
        <f t="shared" si="57"/>
        <v>0</v>
      </c>
      <c r="AA100" s="11">
        <f t="shared" si="57"/>
        <v>0</v>
      </c>
      <c r="AB100" s="11">
        <f t="shared" si="57"/>
        <v>1126204799.3099999</v>
      </c>
      <c r="AC100" s="11">
        <f t="shared" si="57"/>
        <v>0</v>
      </c>
      <c r="AD100" s="11">
        <f t="shared" si="57"/>
        <v>0</v>
      </c>
      <c r="AE100" s="11">
        <f t="shared" si="57"/>
        <v>0</v>
      </c>
      <c r="AF100" s="11">
        <f t="shared" si="57"/>
        <v>0</v>
      </c>
      <c r="AG100" s="11">
        <f t="shared" si="57"/>
        <v>0</v>
      </c>
      <c r="AH100" s="11">
        <f t="shared" si="57"/>
        <v>0</v>
      </c>
      <c r="AI100" s="11">
        <f t="shared" si="57"/>
        <v>1126204799.3099999</v>
      </c>
      <c r="AJ100" s="11">
        <f t="shared" si="57"/>
        <v>0</v>
      </c>
      <c r="AK100" s="11">
        <f t="shared" si="57"/>
        <v>0</v>
      </c>
      <c r="AL100" s="11">
        <f t="shared" si="57"/>
        <v>0</v>
      </c>
      <c r="AM100" s="11">
        <f t="shared" si="57"/>
        <v>0</v>
      </c>
      <c r="AN100" s="11">
        <f t="shared" si="57"/>
        <v>0</v>
      </c>
      <c r="AO100" s="11">
        <f t="shared" si="57"/>
        <v>0</v>
      </c>
      <c r="AP100" s="11">
        <f t="shared" si="57"/>
        <v>1126204799.3099999</v>
      </c>
      <c r="AQ100" s="11">
        <f t="shared" si="57"/>
        <v>0</v>
      </c>
      <c r="AR100" s="11">
        <f t="shared" si="57"/>
        <v>0</v>
      </c>
      <c r="AS100" s="11">
        <f t="shared" si="57"/>
        <v>0</v>
      </c>
      <c r="AT100" s="11">
        <f t="shared" si="57"/>
        <v>0</v>
      </c>
      <c r="AU100" s="11">
        <f t="shared" si="57"/>
        <v>0</v>
      </c>
      <c r="AV100" s="11">
        <f t="shared" si="57"/>
        <v>1126204799.3099999</v>
      </c>
      <c r="AW100" s="11">
        <f t="shared" si="57"/>
        <v>0</v>
      </c>
      <c r="AX100" s="11">
        <f t="shared" si="57"/>
        <v>0</v>
      </c>
      <c r="AY100" s="11">
        <f t="shared" si="57"/>
        <v>0</v>
      </c>
      <c r="AZ100" s="11">
        <f t="shared" si="57"/>
        <v>0</v>
      </c>
      <c r="BA100" s="11">
        <f t="shared" si="57"/>
        <v>0</v>
      </c>
      <c r="BB100" s="11">
        <f t="shared" si="57"/>
        <v>0</v>
      </c>
      <c r="BC100" s="11">
        <f t="shared" si="57"/>
        <v>1126204799.3099999</v>
      </c>
      <c r="BD100" s="11">
        <f t="shared" si="57"/>
        <v>0</v>
      </c>
      <c r="BE100" s="11">
        <f t="shared" si="57"/>
        <v>0</v>
      </c>
      <c r="BF100" s="11">
        <f t="shared" si="57"/>
        <v>0</v>
      </c>
      <c r="BG100" s="11">
        <f t="shared" si="57"/>
        <v>0</v>
      </c>
      <c r="BH100" s="11">
        <f t="shared" si="57"/>
        <v>0</v>
      </c>
      <c r="BI100" s="48">
        <f t="shared" si="57"/>
        <v>1126204799.3099999</v>
      </c>
      <c r="BJ100" s="36">
        <f t="shared" si="58"/>
        <v>4673795200.6900005</v>
      </c>
      <c r="BK100" s="36">
        <f t="shared" si="58"/>
        <v>0</v>
      </c>
      <c r="BL100" s="36">
        <f t="shared" si="58"/>
        <v>0</v>
      </c>
      <c r="BM100" s="36">
        <f t="shared" si="58"/>
        <v>0</v>
      </c>
    </row>
    <row r="101" spans="1:65" x14ac:dyDescent="0.2">
      <c r="A101" s="47" t="s">
        <v>12</v>
      </c>
      <c r="B101" s="12">
        <v>7</v>
      </c>
      <c r="C101" s="12">
        <v>2</v>
      </c>
      <c r="D101" s="12">
        <v>5</v>
      </c>
      <c r="E101" s="12">
        <v>0</v>
      </c>
      <c r="F101" s="12">
        <v>0</v>
      </c>
      <c r="G101" s="12">
        <v>20</v>
      </c>
      <c r="H101" s="13" t="s">
        <v>131</v>
      </c>
      <c r="I101" s="88">
        <v>5800000000</v>
      </c>
      <c r="J101" s="21">
        <v>0</v>
      </c>
      <c r="K101" s="21">
        <v>0</v>
      </c>
      <c r="L101" s="21">
        <v>0</v>
      </c>
      <c r="M101" s="21">
        <v>0</v>
      </c>
      <c r="N101" s="87">
        <v>1126204799.3099999</v>
      </c>
      <c r="O101" s="21">
        <v>0</v>
      </c>
      <c r="P101" s="21">
        <v>0</v>
      </c>
      <c r="Q101" s="21">
        <v>0</v>
      </c>
      <c r="R101" s="21">
        <v>0</v>
      </c>
      <c r="S101" s="21"/>
      <c r="T101" s="21"/>
      <c r="U101" s="21"/>
      <c r="V101" s="14">
        <f>SUM(J101:U101)</f>
        <v>1126204799.3099999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86">
        <v>1126204799.3099999</v>
      </c>
      <c r="AC101" s="21">
        <v>0</v>
      </c>
      <c r="AD101" s="21">
        <v>0</v>
      </c>
      <c r="AE101" s="21">
        <v>0</v>
      </c>
      <c r="AF101" s="21"/>
      <c r="AG101" s="21"/>
      <c r="AH101" s="21"/>
      <c r="AI101" s="14">
        <f>SUM(W101:AH101)</f>
        <v>1126204799.3099999</v>
      </c>
      <c r="AJ101" s="21">
        <v>0</v>
      </c>
      <c r="AK101" s="21">
        <v>0</v>
      </c>
      <c r="AL101" s="21">
        <v>0</v>
      </c>
      <c r="AM101" s="21">
        <v>0</v>
      </c>
      <c r="AN101" s="21">
        <v>0</v>
      </c>
      <c r="AO101" s="21">
        <v>0</v>
      </c>
      <c r="AP101" s="79">
        <v>1126204799.3099999</v>
      </c>
      <c r="AQ101" s="21">
        <v>0</v>
      </c>
      <c r="AR101" s="21">
        <v>0</v>
      </c>
      <c r="AS101" s="21"/>
      <c r="AT101" s="21"/>
      <c r="AU101" s="21"/>
      <c r="AV101" s="14">
        <f>SUM(AJ101:AU101)</f>
        <v>1126204799.3099999</v>
      </c>
      <c r="AW101" s="21">
        <v>0</v>
      </c>
      <c r="AX101" s="21">
        <v>0</v>
      </c>
      <c r="AY101" s="21">
        <v>0</v>
      </c>
      <c r="AZ101" s="21">
        <v>0</v>
      </c>
      <c r="BA101" s="21">
        <v>0</v>
      </c>
      <c r="BB101" s="21">
        <v>0</v>
      </c>
      <c r="BC101" s="79">
        <v>1126204799.3099999</v>
      </c>
      <c r="BD101" s="21">
        <v>0</v>
      </c>
      <c r="BE101" s="21">
        <v>0</v>
      </c>
      <c r="BF101" s="21"/>
      <c r="BG101" s="21"/>
      <c r="BH101" s="21"/>
      <c r="BI101" s="49">
        <f>SUM(AW101:BH101)</f>
        <v>1126204799.3099999</v>
      </c>
      <c r="BJ101" s="37">
        <f>+I101-V101</f>
        <v>4673795200.6900005</v>
      </c>
      <c r="BK101" s="37">
        <f>+V101-AI101</f>
        <v>0</v>
      </c>
      <c r="BL101" s="37">
        <f>+AI101-AV101</f>
        <v>0</v>
      </c>
      <c r="BM101" s="37">
        <f>+AV101-BI101</f>
        <v>0</v>
      </c>
    </row>
    <row r="102" spans="1:65" ht="15" x14ac:dyDescent="0.2">
      <c r="A102" s="47"/>
      <c r="B102" s="12"/>
      <c r="C102" s="12"/>
      <c r="D102" s="12"/>
      <c r="E102" s="12"/>
      <c r="F102" s="12"/>
      <c r="G102" s="12"/>
      <c r="H102" s="15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48"/>
      <c r="BJ102" s="36"/>
      <c r="BK102" s="36"/>
      <c r="BL102" s="36"/>
      <c r="BM102" s="36"/>
    </row>
    <row r="103" spans="1:65" s="19" customFormat="1" ht="15" x14ac:dyDescent="0.2">
      <c r="A103" s="47"/>
      <c r="B103" s="12"/>
      <c r="C103" s="12"/>
      <c r="D103" s="12"/>
      <c r="E103" s="12"/>
      <c r="F103" s="12"/>
      <c r="G103" s="12"/>
      <c r="H103" s="9" t="s">
        <v>132</v>
      </c>
      <c r="I103" s="18">
        <f>+I105</f>
        <v>96825799650</v>
      </c>
      <c r="J103" s="18" t="e">
        <f>+J105+#REF!</f>
        <v>#REF!</v>
      </c>
      <c r="K103" s="18" t="e">
        <f>+K105+#REF!</f>
        <v>#REF!</v>
      </c>
      <c r="L103" s="18" t="e">
        <f>+L105+#REF!</f>
        <v>#REF!</v>
      </c>
      <c r="M103" s="18" t="e">
        <f>+M105+#REF!</f>
        <v>#REF!</v>
      </c>
      <c r="N103" s="18" t="e">
        <f>+N105+#REF!</f>
        <v>#REF!</v>
      </c>
      <c r="O103" s="18" t="e">
        <f>+O105+#REF!</f>
        <v>#REF!</v>
      </c>
      <c r="P103" s="18" t="e">
        <f>+P105+#REF!</f>
        <v>#REF!</v>
      </c>
      <c r="Q103" s="18" t="e">
        <f>+Q105+#REF!</f>
        <v>#REF!</v>
      </c>
      <c r="R103" s="18">
        <f t="shared" ref="R103:BE103" si="59">+R105</f>
        <v>1131491699.04</v>
      </c>
      <c r="S103" s="18">
        <f t="shared" si="59"/>
        <v>0</v>
      </c>
      <c r="T103" s="18">
        <f t="shared" si="59"/>
        <v>0</v>
      </c>
      <c r="U103" s="18">
        <f t="shared" si="59"/>
        <v>0</v>
      </c>
      <c r="V103" s="18">
        <f t="shared" si="59"/>
        <v>95871986954.039993</v>
      </c>
      <c r="W103" s="18">
        <f t="shared" si="59"/>
        <v>74652384080</v>
      </c>
      <c r="X103" s="18">
        <f t="shared" si="59"/>
        <v>2358022099</v>
      </c>
      <c r="Y103" s="18">
        <f t="shared" si="59"/>
        <v>1866203259</v>
      </c>
      <c r="Z103" s="18">
        <f t="shared" si="59"/>
        <v>905917954</v>
      </c>
      <c r="AA103" s="18">
        <f t="shared" si="59"/>
        <v>441244803</v>
      </c>
      <c r="AB103" s="18">
        <f t="shared" si="59"/>
        <v>1328958740.4000001</v>
      </c>
      <c r="AC103" s="18">
        <f t="shared" si="59"/>
        <v>2754651163</v>
      </c>
      <c r="AD103" s="18">
        <f t="shared" si="59"/>
        <v>2458121033.04</v>
      </c>
      <c r="AE103" s="18">
        <f t="shared" si="59"/>
        <v>3963180928.2799997</v>
      </c>
      <c r="AF103" s="18">
        <f t="shared" si="59"/>
        <v>0</v>
      </c>
      <c r="AG103" s="18">
        <f t="shared" si="59"/>
        <v>0</v>
      </c>
      <c r="AH103" s="18">
        <f t="shared" si="59"/>
        <v>0</v>
      </c>
      <c r="AI103" s="18">
        <f t="shared" si="59"/>
        <v>90728684059.719986</v>
      </c>
      <c r="AJ103" s="18">
        <f t="shared" si="59"/>
        <v>6496178691</v>
      </c>
      <c r="AK103" s="18">
        <f t="shared" si="59"/>
        <v>3451608185</v>
      </c>
      <c r="AL103" s="18">
        <f t="shared" si="59"/>
        <v>5149150523</v>
      </c>
      <c r="AM103" s="18">
        <f t="shared" si="59"/>
        <v>7351200001</v>
      </c>
      <c r="AN103" s="18">
        <f t="shared" si="59"/>
        <v>10239060839</v>
      </c>
      <c r="AO103" s="18">
        <f t="shared" si="59"/>
        <v>5999926229</v>
      </c>
      <c r="AP103" s="18">
        <f t="shared" si="59"/>
        <v>7141250929.3999996</v>
      </c>
      <c r="AQ103" s="18">
        <f t="shared" si="59"/>
        <v>4084778412</v>
      </c>
      <c r="AR103" s="18">
        <f t="shared" si="59"/>
        <v>9020740795</v>
      </c>
      <c r="AS103" s="18">
        <f t="shared" si="59"/>
        <v>0</v>
      </c>
      <c r="AT103" s="18">
        <f t="shared" si="59"/>
        <v>0</v>
      </c>
      <c r="AU103" s="18">
        <f t="shared" si="59"/>
        <v>0</v>
      </c>
      <c r="AV103" s="18">
        <f t="shared" si="59"/>
        <v>58933894604.400002</v>
      </c>
      <c r="AW103" s="18">
        <f t="shared" si="59"/>
        <v>6496178691</v>
      </c>
      <c r="AX103" s="18">
        <f t="shared" si="59"/>
        <v>2139684714</v>
      </c>
      <c r="AY103" s="18">
        <f t="shared" si="59"/>
        <v>5152906919</v>
      </c>
      <c r="AZ103" s="18">
        <f t="shared" si="59"/>
        <v>8659367076</v>
      </c>
      <c r="BA103" s="18">
        <f t="shared" si="59"/>
        <v>10170108837</v>
      </c>
      <c r="BB103" s="18">
        <f t="shared" si="59"/>
        <v>5848508650</v>
      </c>
      <c r="BC103" s="18">
        <f t="shared" si="59"/>
        <v>7360580868.3999996</v>
      </c>
      <c r="BD103" s="18">
        <f t="shared" si="59"/>
        <v>4085131559</v>
      </c>
      <c r="BE103" s="18">
        <f t="shared" si="59"/>
        <v>9020617102</v>
      </c>
      <c r="BF103" s="18" t="e">
        <f>+BF105+#REF!</f>
        <v>#REF!</v>
      </c>
      <c r="BG103" s="18" t="e">
        <f>+BG105+#REF!</f>
        <v>#REF!</v>
      </c>
      <c r="BH103" s="18" t="e">
        <f>+BH105+#REF!</f>
        <v>#REF!</v>
      </c>
      <c r="BI103" s="51">
        <f>+BI105</f>
        <v>58933084416.400002</v>
      </c>
      <c r="BJ103" s="39">
        <f>+BJ105</f>
        <v>953812695.96000004</v>
      </c>
      <c r="BK103" s="39">
        <f t="shared" ref="BK103:BM103" si="60">+BK105</f>
        <v>5143302894.3199997</v>
      </c>
      <c r="BL103" s="39">
        <f t="shared" si="60"/>
        <v>31794789455.32</v>
      </c>
      <c r="BM103" s="39">
        <f t="shared" si="60"/>
        <v>810188</v>
      </c>
    </row>
    <row r="104" spans="1:65" ht="15" x14ac:dyDescent="0.2">
      <c r="A104" s="47"/>
      <c r="B104" s="12"/>
      <c r="C104" s="12"/>
      <c r="D104" s="12"/>
      <c r="E104" s="12"/>
      <c r="F104" s="12"/>
      <c r="G104" s="12"/>
      <c r="H104" s="9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51"/>
      <c r="BJ104" s="39"/>
      <c r="BK104" s="39"/>
      <c r="BL104" s="39"/>
      <c r="BM104" s="39"/>
    </row>
    <row r="105" spans="1:65" ht="15" x14ac:dyDescent="0.2">
      <c r="A105" s="104"/>
      <c r="B105" s="105"/>
      <c r="C105" s="105"/>
      <c r="D105" s="105"/>
      <c r="E105" s="105"/>
      <c r="F105" s="105"/>
      <c r="G105" s="105"/>
      <c r="H105" s="25" t="s">
        <v>96</v>
      </c>
      <c r="I105" s="18">
        <f>+I107+I111+I115+I118+I121+I128+I131+I134+I139</f>
        <v>96825799650</v>
      </c>
      <c r="J105" s="18">
        <f t="shared" ref="J105:BH105" si="61">+J107+J111+J115+J118+J121+J128+J131+J134+J139</f>
        <v>84093941223</v>
      </c>
      <c r="K105" s="18">
        <f t="shared" si="61"/>
        <v>3380622143</v>
      </c>
      <c r="L105" s="18">
        <f t="shared" si="61"/>
        <v>1471610903</v>
      </c>
      <c r="M105" s="18">
        <f t="shared" si="61"/>
        <v>192190245</v>
      </c>
      <c r="N105" s="18">
        <f t="shared" si="61"/>
        <v>1282048295</v>
      </c>
      <c r="O105" s="18">
        <f t="shared" si="61"/>
        <v>2495500124</v>
      </c>
      <c r="P105" s="18">
        <f t="shared" si="61"/>
        <v>1812270448</v>
      </c>
      <c r="Q105" s="18">
        <f t="shared" si="61"/>
        <v>12311874</v>
      </c>
      <c r="R105" s="18">
        <f t="shared" si="61"/>
        <v>1131491699.04</v>
      </c>
      <c r="S105" s="18">
        <f t="shared" si="61"/>
        <v>0</v>
      </c>
      <c r="T105" s="18">
        <f t="shared" si="61"/>
        <v>0</v>
      </c>
      <c r="U105" s="18">
        <f t="shared" si="61"/>
        <v>0</v>
      </c>
      <c r="V105" s="18">
        <f t="shared" si="61"/>
        <v>95871986954.039993</v>
      </c>
      <c r="W105" s="18">
        <f t="shared" si="61"/>
        <v>74652384080</v>
      </c>
      <c r="X105" s="18">
        <f t="shared" si="61"/>
        <v>2358022099</v>
      </c>
      <c r="Y105" s="18">
        <f t="shared" si="61"/>
        <v>1866203259</v>
      </c>
      <c r="Z105" s="18">
        <f t="shared" si="61"/>
        <v>905917954</v>
      </c>
      <c r="AA105" s="18">
        <f t="shared" si="61"/>
        <v>441244803</v>
      </c>
      <c r="AB105" s="18">
        <f t="shared" si="61"/>
        <v>1328958740.4000001</v>
      </c>
      <c r="AC105" s="18">
        <f t="shared" si="61"/>
        <v>2754651163</v>
      </c>
      <c r="AD105" s="18">
        <f t="shared" si="61"/>
        <v>2458121033.04</v>
      </c>
      <c r="AE105" s="18">
        <f t="shared" si="61"/>
        <v>3963180928.2799997</v>
      </c>
      <c r="AF105" s="18">
        <f t="shared" si="61"/>
        <v>0</v>
      </c>
      <c r="AG105" s="18">
        <f t="shared" si="61"/>
        <v>0</v>
      </c>
      <c r="AH105" s="18">
        <f t="shared" si="61"/>
        <v>0</v>
      </c>
      <c r="AI105" s="18">
        <f>+AI107+AI111+AI115+AI118+AI121+AI128+AI131+AI134+AI139</f>
        <v>90728684059.719986</v>
      </c>
      <c r="AJ105" s="18">
        <f t="shared" si="61"/>
        <v>6496178691</v>
      </c>
      <c r="AK105" s="18">
        <f t="shared" si="61"/>
        <v>3451608185</v>
      </c>
      <c r="AL105" s="18">
        <f t="shared" si="61"/>
        <v>5149150523</v>
      </c>
      <c r="AM105" s="18">
        <f t="shared" si="61"/>
        <v>7351200001</v>
      </c>
      <c r="AN105" s="18">
        <f t="shared" si="61"/>
        <v>10239060839</v>
      </c>
      <c r="AO105" s="18">
        <f t="shared" si="61"/>
        <v>5999926229</v>
      </c>
      <c r="AP105" s="18">
        <f t="shared" si="61"/>
        <v>7141250929.3999996</v>
      </c>
      <c r="AQ105" s="18">
        <f t="shared" si="61"/>
        <v>4084778412</v>
      </c>
      <c r="AR105" s="18">
        <f t="shared" si="61"/>
        <v>9020740795</v>
      </c>
      <c r="AS105" s="18">
        <f t="shared" si="61"/>
        <v>0</v>
      </c>
      <c r="AT105" s="18">
        <f t="shared" si="61"/>
        <v>0</v>
      </c>
      <c r="AU105" s="18">
        <f t="shared" si="61"/>
        <v>0</v>
      </c>
      <c r="AV105" s="18">
        <f>+AV107+AV111+AV115+AV118+AV121+AV128+AV131+AV134+AV139</f>
        <v>58933894604.400002</v>
      </c>
      <c r="AW105" s="18">
        <f t="shared" si="61"/>
        <v>6496178691</v>
      </c>
      <c r="AX105" s="18">
        <f t="shared" si="61"/>
        <v>2139684714</v>
      </c>
      <c r="AY105" s="18">
        <f t="shared" si="61"/>
        <v>5152906919</v>
      </c>
      <c r="AZ105" s="18">
        <f t="shared" si="61"/>
        <v>8659367076</v>
      </c>
      <c r="BA105" s="18">
        <f t="shared" si="61"/>
        <v>10170108837</v>
      </c>
      <c r="BB105" s="18">
        <f t="shared" si="61"/>
        <v>5848508650</v>
      </c>
      <c r="BC105" s="18">
        <f t="shared" si="61"/>
        <v>7360580868.3999996</v>
      </c>
      <c r="BD105" s="18">
        <f t="shared" si="61"/>
        <v>4085131559</v>
      </c>
      <c r="BE105" s="18">
        <f t="shared" si="61"/>
        <v>9020617102</v>
      </c>
      <c r="BF105" s="18">
        <f t="shared" si="61"/>
        <v>0</v>
      </c>
      <c r="BG105" s="18">
        <f t="shared" si="61"/>
        <v>0</v>
      </c>
      <c r="BH105" s="18">
        <f t="shared" si="61"/>
        <v>0</v>
      </c>
      <c r="BI105" s="51">
        <f>+BI107+BI111+BI115+BI118+BI121+BI128+BI131+BI134+BI139</f>
        <v>58933084416.400002</v>
      </c>
      <c r="BJ105" s="39">
        <f>+BJ107+BJ111+BJ115+BJ118+BJ121+BJ128+BJ131+BJ134+BJ139</f>
        <v>953812695.96000004</v>
      </c>
      <c r="BK105" s="39">
        <f>+BK107+BK111+BK115+BK118+BK121+BK128+BK131+BK134+BK139</f>
        <v>5143302894.3199997</v>
      </c>
      <c r="BL105" s="39">
        <f>+BL107+BL111+BL115+BL118+BL121+BL128+BL131+BL134+BL139</f>
        <v>31794789455.32</v>
      </c>
      <c r="BM105" s="39">
        <f>+BM107+BM111+BM115+BM118+BM121+BM128+BM131+BM134+BM139</f>
        <v>810188</v>
      </c>
    </row>
    <row r="106" spans="1:65" ht="15" x14ac:dyDescent="0.2">
      <c r="A106" s="104"/>
      <c r="B106" s="105"/>
      <c r="C106" s="105"/>
      <c r="D106" s="105"/>
      <c r="E106" s="105"/>
      <c r="F106" s="105"/>
      <c r="G106" s="105"/>
      <c r="H106" s="25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51"/>
      <c r="BJ106" s="39"/>
      <c r="BK106" s="39"/>
      <c r="BL106" s="39"/>
      <c r="BM106" s="39"/>
    </row>
    <row r="107" spans="1:65" ht="15" x14ac:dyDescent="0.2">
      <c r="A107" s="54" t="s">
        <v>81</v>
      </c>
      <c r="B107" s="26"/>
      <c r="C107" s="34"/>
      <c r="D107" s="34"/>
      <c r="E107" s="34"/>
      <c r="F107" s="34"/>
      <c r="G107" s="34">
        <v>20</v>
      </c>
      <c r="H107" s="27" t="s">
        <v>118</v>
      </c>
      <c r="I107" s="18">
        <f>SUM(I108:I109)</f>
        <v>60000000</v>
      </c>
      <c r="J107" s="18">
        <f t="shared" ref="J107:BI107" si="62">SUM(J108:J109)</f>
        <v>0</v>
      </c>
      <c r="K107" s="18">
        <f t="shared" si="62"/>
        <v>242813</v>
      </c>
      <c r="L107" s="18">
        <f t="shared" si="62"/>
        <v>0</v>
      </c>
      <c r="M107" s="18">
        <f t="shared" si="62"/>
        <v>0</v>
      </c>
      <c r="N107" s="18">
        <f t="shared" si="62"/>
        <v>0</v>
      </c>
      <c r="O107" s="18">
        <f t="shared" si="62"/>
        <v>0</v>
      </c>
      <c r="P107" s="18">
        <f t="shared" si="62"/>
        <v>0</v>
      </c>
      <c r="Q107" s="18">
        <f t="shared" si="62"/>
        <v>0</v>
      </c>
      <c r="R107" s="18">
        <f t="shared" si="62"/>
        <v>0</v>
      </c>
      <c r="S107" s="18">
        <f t="shared" si="62"/>
        <v>0</v>
      </c>
      <c r="T107" s="18">
        <f t="shared" si="62"/>
        <v>0</v>
      </c>
      <c r="U107" s="18">
        <f t="shared" si="62"/>
        <v>0</v>
      </c>
      <c r="V107" s="18">
        <f t="shared" si="62"/>
        <v>242813</v>
      </c>
      <c r="W107" s="18">
        <f t="shared" si="62"/>
        <v>0</v>
      </c>
      <c r="X107" s="18">
        <f t="shared" si="62"/>
        <v>242813</v>
      </c>
      <c r="Y107" s="18">
        <f t="shared" si="62"/>
        <v>0</v>
      </c>
      <c r="Z107" s="18">
        <f t="shared" si="62"/>
        <v>0</v>
      </c>
      <c r="AA107" s="18">
        <f t="shared" si="62"/>
        <v>0</v>
      </c>
      <c r="AB107" s="18">
        <f t="shared" si="62"/>
        <v>0</v>
      </c>
      <c r="AC107" s="18">
        <f t="shared" si="62"/>
        <v>0</v>
      </c>
      <c r="AD107" s="18">
        <f t="shared" si="62"/>
        <v>0</v>
      </c>
      <c r="AE107" s="18">
        <f t="shared" si="62"/>
        <v>0</v>
      </c>
      <c r="AF107" s="18">
        <f t="shared" si="62"/>
        <v>0</v>
      </c>
      <c r="AG107" s="18">
        <f t="shared" si="62"/>
        <v>0</v>
      </c>
      <c r="AH107" s="18">
        <f t="shared" si="62"/>
        <v>0</v>
      </c>
      <c r="AI107" s="18">
        <f t="shared" si="62"/>
        <v>242813</v>
      </c>
      <c r="AJ107" s="18">
        <f t="shared" si="62"/>
        <v>0</v>
      </c>
      <c r="AK107" s="18">
        <f t="shared" si="62"/>
        <v>242813</v>
      </c>
      <c r="AL107" s="18">
        <f t="shared" si="62"/>
        <v>0</v>
      </c>
      <c r="AM107" s="18">
        <f t="shared" si="62"/>
        <v>0</v>
      </c>
      <c r="AN107" s="18">
        <f t="shared" si="62"/>
        <v>0</v>
      </c>
      <c r="AO107" s="18">
        <f t="shared" si="62"/>
        <v>0</v>
      </c>
      <c r="AP107" s="18">
        <f t="shared" si="62"/>
        <v>0</v>
      </c>
      <c r="AQ107" s="18">
        <f t="shared" si="62"/>
        <v>0</v>
      </c>
      <c r="AR107" s="18">
        <f t="shared" si="62"/>
        <v>0</v>
      </c>
      <c r="AS107" s="18">
        <f t="shared" si="62"/>
        <v>0</v>
      </c>
      <c r="AT107" s="18">
        <f t="shared" si="62"/>
        <v>0</v>
      </c>
      <c r="AU107" s="18">
        <f t="shared" si="62"/>
        <v>0</v>
      </c>
      <c r="AV107" s="18">
        <f t="shared" si="62"/>
        <v>242813</v>
      </c>
      <c r="AW107" s="18">
        <f t="shared" si="62"/>
        <v>0</v>
      </c>
      <c r="AX107" s="18">
        <f t="shared" si="62"/>
        <v>0</v>
      </c>
      <c r="AY107" s="18">
        <f t="shared" si="62"/>
        <v>242813</v>
      </c>
      <c r="AZ107" s="18">
        <f t="shared" si="62"/>
        <v>0</v>
      </c>
      <c r="BA107" s="18">
        <f t="shared" si="62"/>
        <v>0</v>
      </c>
      <c r="BB107" s="18">
        <f t="shared" si="62"/>
        <v>0</v>
      </c>
      <c r="BC107" s="18">
        <f t="shared" si="62"/>
        <v>0</v>
      </c>
      <c r="BD107" s="18">
        <f t="shared" si="62"/>
        <v>0</v>
      </c>
      <c r="BE107" s="18">
        <f t="shared" si="62"/>
        <v>0</v>
      </c>
      <c r="BF107" s="18">
        <f t="shared" si="62"/>
        <v>0</v>
      </c>
      <c r="BG107" s="18">
        <f t="shared" si="62"/>
        <v>0</v>
      </c>
      <c r="BH107" s="18">
        <f t="shared" si="62"/>
        <v>0</v>
      </c>
      <c r="BI107" s="51">
        <f t="shared" si="62"/>
        <v>242813</v>
      </c>
      <c r="BJ107" s="39">
        <f>SUM(BJ108:BJ109)</f>
        <v>59757187</v>
      </c>
      <c r="BK107" s="39">
        <f>SUM(BK108:BK109)</f>
        <v>0</v>
      </c>
      <c r="BL107" s="39">
        <f>SUM(BL108:BL109)</f>
        <v>0</v>
      </c>
      <c r="BM107" s="39">
        <f>SUM(BM108:BM109)</f>
        <v>0</v>
      </c>
    </row>
    <row r="108" spans="1:65" s="64" customFormat="1" ht="28.5" hidden="1" x14ac:dyDescent="0.2">
      <c r="A108" s="65"/>
      <c r="B108" s="66">
        <v>1</v>
      </c>
      <c r="C108" s="67"/>
      <c r="D108" s="67"/>
      <c r="E108" s="67"/>
      <c r="F108" s="67"/>
      <c r="G108" s="67"/>
      <c r="H108" s="68" t="s">
        <v>99</v>
      </c>
      <c r="I108" s="78">
        <v>20000000</v>
      </c>
      <c r="J108" s="61">
        <v>0</v>
      </c>
      <c r="K108" s="89">
        <v>0</v>
      </c>
      <c r="L108" s="61">
        <v>0</v>
      </c>
      <c r="M108" s="89">
        <v>0</v>
      </c>
      <c r="N108" s="61">
        <v>0</v>
      </c>
      <c r="O108" s="61">
        <v>0</v>
      </c>
      <c r="P108" s="78">
        <v>0</v>
      </c>
      <c r="Q108" s="78">
        <v>0</v>
      </c>
      <c r="R108" s="101">
        <v>0</v>
      </c>
      <c r="S108" s="61"/>
      <c r="T108" s="61"/>
      <c r="U108" s="61"/>
      <c r="V108" s="61">
        <f>SUM(J108:U108)</f>
        <v>0</v>
      </c>
      <c r="W108" s="61">
        <v>0</v>
      </c>
      <c r="X108" s="89">
        <v>0</v>
      </c>
      <c r="Y108" s="61">
        <v>0</v>
      </c>
      <c r="Z108" s="89">
        <v>0</v>
      </c>
      <c r="AA108" s="61">
        <v>0</v>
      </c>
      <c r="AB108" s="61">
        <v>0</v>
      </c>
      <c r="AC108" s="78">
        <v>0</v>
      </c>
      <c r="AD108" s="78">
        <v>0</v>
      </c>
      <c r="AE108" s="101">
        <v>0</v>
      </c>
      <c r="AF108" s="61"/>
      <c r="AG108" s="61"/>
      <c r="AH108" s="61"/>
      <c r="AI108" s="61">
        <f>SUM(W108:AH108)</f>
        <v>0</v>
      </c>
      <c r="AJ108" s="61">
        <v>0</v>
      </c>
      <c r="AK108" s="89">
        <v>0</v>
      </c>
      <c r="AL108" s="61">
        <v>0</v>
      </c>
      <c r="AM108" s="89">
        <v>0</v>
      </c>
      <c r="AN108" s="61">
        <v>0</v>
      </c>
      <c r="AO108" s="61">
        <v>0</v>
      </c>
      <c r="AP108" s="78">
        <v>0</v>
      </c>
      <c r="AQ108" s="78">
        <v>0</v>
      </c>
      <c r="AR108" s="101">
        <v>0</v>
      </c>
      <c r="AS108" s="61"/>
      <c r="AT108" s="61"/>
      <c r="AU108" s="61"/>
      <c r="AV108" s="61">
        <f>SUM(AJ108:AU108)</f>
        <v>0</v>
      </c>
      <c r="AW108" s="61">
        <v>0</v>
      </c>
      <c r="AX108" s="89">
        <v>0</v>
      </c>
      <c r="AY108" s="89">
        <v>0</v>
      </c>
      <c r="AZ108" s="89">
        <v>0</v>
      </c>
      <c r="BA108" s="61">
        <v>0</v>
      </c>
      <c r="BB108" s="61">
        <v>0</v>
      </c>
      <c r="BC108" s="78">
        <v>0</v>
      </c>
      <c r="BD108" s="78">
        <v>0</v>
      </c>
      <c r="BE108" s="101">
        <v>0</v>
      </c>
      <c r="BF108" s="61"/>
      <c r="BG108" s="61"/>
      <c r="BH108" s="61"/>
      <c r="BI108" s="62">
        <f>SUM(AW108:BH108)</f>
        <v>0</v>
      </c>
      <c r="BJ108" s="63">
        <f>+I108-V108</f>
        <v>20000000</v>
      </c>
      <c r="BK108" s="63">
        <f>+V108-AI108</f>
        <v>0</v>
      </c>
      <c r="BL108" s="63">
        <f>+AI108-AV108</f>
        <v>0</v>
      </c>
      <c r="BM108" s="63">
        <f>+AV108-BI108</f>
        <v>0</v>
      </c>
    </row>
    <row r="109" spans="1:65" s="64" customFormat="1" ht="42.75" hidden="1" x14ac:dyDescent="0.2">
      <c r="A109" s="65"/>
      <c r="B109" s="66">
        <v>2</v>
      </c>
      <c r="C109" s="67"/>
      <c r="D109" s="67"/>
      <c r="E109" s="67"/>
      <c r="F109" s="67"/>
      <c r="G109" s="67"/>
      <c r="H109" s="68" t="s">
        <v>100</v>
      </c>
      <c r="I109" s="78">
        <v>40000000</v>
      </c>
      <c r="J109" s="61">
        <v>0</v>
      </c>
      <c r="K109" s="89">
        <v>242813</v>
      </c>
      <c r="L109" s="61">
        <v>0</v>
      </c>
      <c r="M109" s="89">
        <v>0</v>
      </c>
      <c r="N109" s="61">
        <v>0</v>
      </c>
      <c r="O109" s="61">
        <v>0</v>
      </c>
      <c r="P109" s="78">
        <v>0</v>
      </c>
      <c r="Q109" s="78">
        <v>0</v>
      </c>
      <c r="R109" s="101">
        <v>0</v>
      </c>
      <c r="S109" s="61"/>
      <c r="T109" s="61"/>
      <c r="U109" s="61"/>
      <c r="V109" s="61">
        <f>SUM(J109:U109)</f>
        <v>242813</v>
      </c>
      <c r="W109" s="61">
        <v>0</v>
      </c>
      <c r="X109" s="89">
        <v>242813</v>
      </c>
      <c r="Y109" s="61">
        <v>0</v>
      </c>
      <c r="Z109" s="89">
        <v>0</v>
      </c>
      <c r="AA109" s="61">
        <v>0</v>
      </c>
      <c r="AB109" s="61">
        <v>0</v>
      </c>
      <c r="AC109" s="78">
        <v>0</v>
      </c>
      <c r="AD109" s="78">
        <v>0</v>
      </c>
      <c r="AE109" s="101">
        <v>0</v>
      </c>
      <c r="AF109" s="61"/>
      <c r="AG109" s="61"/>
      <c r="AH109" s="61"/>
      <c r="AI109" s="61">
        <f>SUM(W109:AH109)</f>
        <v>242813</v>
      </c>
      <c r="AJ109" s="61">
        <v>0</v>
      </c>
      <c r="AK109" s="89">
        <v>242813</v>
      </c>
      <c r="AL109" s="61">
        <v>0</v>
      </c>
      <c r="AM109" s="89">
        <v>0</v>
      </c>
      <c r="AN109" s="61">
        <v>0</v>
      </c>
      <c r="AO109" s="61">
        <v>0</v>
      </c>
      <c r="AP109" s="78">
        <v>0</v>
      </c>
      <c r="AQ109" s="78">
        <v>0</v>
      </c>
      <c r="AR109" s="101">
        <v>0</v>
      </c>
      <c r="AS109" s="61"/>
      <c r="AT109" s="61"/>
      <c r="AU109" s="61"/>
      <c r="AV109" s="61">
        <f>SUM(AJ109:AU109)</f>
        <v>242813</v>
      </c>
      <c r="AW109" s="61">
        <v>0</v>
      </c>
      <c r="AX109" s="89">
        <v>0</v>
      </c>
      <c r="AY109" s="89">
        <v>242813</v>
      </c>
      <c r="AZ109" s="89">
        <v>0</v>
      </c>
      <c r="BA109" s="61">
        <v>0</v>
      </c>
      <c r="BB109" s="61">
        <v>0</v>
      </c>
      <c r="BC109" s="78">
        <v>0</v>
      </c>
      <c r="BD109" s="78">
        <v>0</v>
      </c>
      <c r="BE109" s="101">
        <v>0</v>
      </c>
      <c r="BF109" s="61"/>
      <c r="BG109" s="61"/>
      <c r="BH109" s="61"/>
      <c r="BI109" s="62">
        <f>SUM(AW109:BH109)</f>
        <v>242813</v>
      </c>
      <c r="BJ109" s="63">
        <f>+I109-V109</f>
        <v>39757187</v>
      </c>
      <c r="BK109" s="63">
        <f>+V109-AI109</f>
        <v>0</v>
      </c>
      <c r="BL109" s="63">
        <f>+AI109-AV109</f>
        <v>0</v>
      </c>
      <c r="BM109" s="63">
        <f>+AV109-BI109</f>
        <v>0</v>
      </c>
    </row>
    <row r="110" spans="1:65" ht="15" x14ac:dyDescent="0.2">
      <c r="A110" s="54"/>
      <c r="B110" s="28"/>
      <c r="C110" s="105"/>
      <c r="D110" s="105"/>
      <c r="E110" s="105"/>
      <c r="F110" s="105"/>
      <c r="G110" s="105"/>
      <c r="H110" s="29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49"/>
      <c r="BJ110" s="37"/>
      <c r="BK110" s="37"/>
      <c r="BL110" s="37"/>
      <c r="BM110" s="37"/>
    </row>
    <row r="111" spans="1:65" ht="15" x14ac:dyDescent="0.2">
      <c r="A111" s="54" t="s">
        <v>82</v>
      </c>
      <c r="B111" s="26"/>
      <c r="C111" s="34"/>
      <c r="D111" s="34"/>
      <c r="E111" s="34"/>
      <c r="F111" s="34"/>
      <c r="G111" s="34">
        <v>20</v>
      </c>
      <c r="H111" s="27" t="s">
        <v>119</v>
      </c>
      <c r="I111" s="18">
        <f>SUM(I112:I113)</f>
        <v>7101000000</v>
      </c>
      <c r="J111" s="18">
        <f t="shared" ref="J111:BI111" si="63">SUM(J112:J113)</f>
        <v>2561084000</v>
      </c>
      <c r="K111" s="18">
        <f t="shared" si="63"/>
        <v>2791424660</v>
      </c>
      <c r="L111" s="18">
        <f t="shared" si="63"/>
        <v>263152036</v>
      </c>
      <c r="M111" s="18">
        <f t="shared" si="63"/>
        <v>261040000</v>
      </c>
      <c r="N111" s="18">
        <f t="shared" si="63"/>
        <v>0</v>
      </c>
      <c r="O111" s="18">
        <f t="shared" si="63"/>
        <v>1104400000</v>
      </c>
      <c r="P111" s="18">
        <f t="shared" si="63"/>
        <v>7157187</v>
      </c>
      <c r="Q111" s="18">
        <f t="shared" si="63"/>
        <v>-5200720</v>
      </c>
      <c r="R111" s="18">
        <f t="shared" si="63"/>
        <v>-112006786</v>
      </c>
      <c r="S111" s="18">
        <f t="shared" si="63"/>
        <v>0</v>
      </c>
      <c r="T111" s="18">
        <f t="shared" si="63"/>
        <v>0</v>
      </c>
      <c r="U111" s="18">
        <f t="shared" si="63"/>
        <v>0</v>
      </c>
      <c r="V111" s="18">
        <f t="shared" si="63"/>
        <v>6871050377</v>
      </c>
      <c r="W111" s="18">
        <f t="shared" si="63"/>
        <v>1014681067</v>
      </c>
      <c r="X111" s="18">
        <f t="shared" si="63"/>
        <v>1405904660</v>
      </c>
      <c r="Y111" s="18">
        <f t="shared" si="63"/>
        <v>1078091808</v>
      </c>
      <c r="Z111" s="18">
        <f t="shared" si="63"/>
        <v>0</v>
      </c>
      <c r="AA111" s="18">
        <f t="shared" si="63"/>
        <v>251000000</v>
      </c>
      <c r="AB111" s="18">
        <f t="shared" si="63"/>
        <v>806912390</v>
      </c>
      <c r="AC111" s="18">
        <f t="shared" si="63"/>
        <v>1691156427</v>
      </c>
      <c r="AD111" s="18">
        <f t="shared" si="63"/>
        <v>235759280</v>
      </c>
      <c r="AE111" s="18">
        <f t="shared" si="63"/>
        <v>24447372</v>
      </c>
      <c r="AF111" s="18">
        <f t="shared" si="63"/>
        <v>0</v>
      </c>
      <c r="AG111" s="18">
        <f t="shared" si="63"/>
        <v>0</v>
      </c>
      <c r="AH111" s="18">
        <f t="shared" si="63"/>
        <v>0</v>
      </c>
      <c r="AI111" s="18">
        <f t="shared" si="63"/>
        <v>6507953004</v>
      </c>
      <c r="AJ111" s="18">
        <f t="shared" si="63"/>
        <v>0</v>
      </c>
      <c r="AK111" s="18">
        <f t="shared" si="63"/>
        <v>56188430</v>
      </c>
      <c r="AL111" s="18">
        <f t="shared" si="63"/>
        <v>17952994</v>
      </c>
      <c r="AM111" s="18">
        <f t="shared" si="63"/>
        <v>829036936</v>
      </c>
      <c r="AN111" s="18">
        <f t="shared" si="63"/>
        <v>54375636</v>
      </c>
      <c r="AO111" s="18">
        <f t="shared" si="63"/>
        <v>62433740</v>
      </c>
      <c r="AP111" s="18">
        <f t="shared" si="63"/>
        <v>724132922</v>
      </c>
      <c r="AQ111" s="18">
        <f t="shared" si="63"/>
        <v>822862591</v>
      </c>
      <c r="AR111" s="18">
        <f t="shared" si="63"/>
        <v>476250010</v>
      </c>
      <c r="AS111" s="18">
        <f t="shared" si="63"/>
        <v>0</v>
      </c>
      <c r="AT111" s="18">
        <f t="shared" si="63"/>
        <v>0</v>
      </c>
      <c r="AU111" s="18">
        <f t="shared" si="63"/>
        <v>0</v>
      </c>
      <c r="AV111" s="18">
        <f t="shared" si="63"/>
        <v>3043233259</v>
      </c>
      <c r="AW111" s="18">
        <f t="shared" si="63"/>
        <v>0</v>
      </c>
      <c r="AX111" s="18">
        <f t="shared" si="63"/>
        <v>56188430</v>
      </c>
      <c r="AY111" s="18">
        <f t="shared" si="63"/>
        <v>17952994</v>
      </c>
      <c r="AZ111" s="18">
        <f t="shared" si="63"/>
        <v>829036936</v>
      </c>
      <c r="BA111" s="18">
        <f t="shared" si="63"/>
        <v>54375636</v>
      </c>
      <c r="BB111" s="18">
        <f t="shared" si="63"/>
        <v>22089004</v>
      </c>
      <c r="BC111" s="18">
        <f t="shared" si="63"/>
        <v>764477658</v>
      </c>
      <c r="BD111" s="18">
        <f t="shared" si="63"/>
        <v>822862591</v>
      </c>
      <c r="BE111" s="18">
        <f t="shared" si="63"/>
        <v>476250010</v>
      </c>
      <c r="BF111" s="18">
        <f t="shared" si="63"/>
        <v>0</v>
      </c>
      <c r="BG111" s="18">
        <f t="shared" si="63"/>
        <v>0</v>
      </c>
      <c r="BH111" s="18">
        <f t="shared" si="63"/>
        <v>0</v>
      </c>
      <c r="BI111" s="51">
        <f t="shared" si="63"/>
        <v>3043233259</v>
      </c>
      <c r="BJ111" s="39">
        <f>SUM(BJ112:BJ113)</f>
        <v>229949623</v>
      </c>
      <c r="BK111" s="39">
        <f>SUM(BK112:BK113)</f>
        <v>363097373</v>
      </c>
      <c r="BL111" s="39">
        <f>SUM(BL112:BL113)</f>
        <v>3464719745</v>
      </c>
      <c r="BM111" s="39">
        <f>SUM(BM112:BM113)</f>
        <v>0</v>
      </c>
    </row>
    <row r="112" spans="1:65" s="64" customFormat="1" ht="15" hidden="1" x14ac:dyDescent="0.2">
      <c r="A112" s="65"/>
      <c r="B112" s="66">
        <v>3</v>
      </c>
      <c r="C112" s="67"/>
      <c r="D112" s="67"/>
      <c r="E112" s="67"/>
      <c r="F112" s="67"/>
      <c r="G112" s="67"/>
      <c r="H112" s="68" t="s">
        <v>101</v>
      </c>
      <c r="I112" s="78">
        <v>7051000000</v>
      </c>
      <c r="J112" s="90">
        <v>2561084000</v>
      </c>
      <c r="K112" s="89">
        <v>2791120000</v>
      </c>
      <c r="L112" s="89">
        <v>263152036</v>
      </c>
      <c r="M112" s="89">
        <v>261040000</v>
      </c>
      <c r="N112" s="90">
        <v>0</v>
      </c>
      <c r="O112" s="89">
        <v>1104400000</v>
      </c>
      <c r="P112" s="78">
        <v>4145187</v>
      </c>
      <c r="Q112" s="78">
        <v>-5200720</v>
      </c>
      <c r="R112" s="78">
        <v>-112006786</v>
      </c>
      <c r="S112" s="61"/>
      <c r="T112" s="61"/>
      <c r="U112" s="61"/>
      <c r="V112" s="61">
        <f>SUM(J112:U112)</f>
        <v>6867733717</v>
      </c>
      <c r="W112" s="90">
        <v>1014681067</v>
      </c>
      <c r="X112" s="89">
        <v>1405600000</v>
      </c>
      <c r="Y112" s="89">
        <v>1078091808</v>
      </c>
      <c r="Z112" s="89">
        <v>0</v>
      </c>
      <c r="AA112" s="90">
        <v>251000000</v>
      </c>
      <c r="AB112" s="89">
        <v>806912390</v>
      </c>
      <c r="AC112" s="78">
        <v>1691156427</v>
      </c>
      <c r="AD112" s="78">
        <v>235759280</v>
      </c>
      <c r="AE112" s="78">
        <v>21815587</v>
      </c>
      <c r="AF112" s="61"/>
      <c r="AG112" s="61"/>
      <c r="AH112" s="61"/>
      <c r="AI112" s="61">
        <f>SUM(W112:AH112)</f>
        <v>6505016559</v>
      </c>
      <c r="AJ112" s="61">
        <v>0</v>
      </c>
      <c r="AK112" s="89">
        <v>56188430</v>
      </c>
      <c r="AL112" s="89">
        <v>17648334</v>
      </c>
      <c r="AM112" s="89">
        <v>829036936</v>
      </c>
      <c r="AN112" s="90">
        <v>54375636</v>
      </c>
      <c r="AO112" s="89">
        <v>62433740</v>
      </c>
      <c r="AP112" s="78">
        <v>724132922</v>
      </c>
      <c r="AQ112" s="78">
        <v>822862591</v>
      </c>
      <c r="AR112" s="101">
        <v>476250010</v>
      </c>
      <c r="AS112" s="61"/>
      <c r="AT112" s="61"/>
      <c r="AU112" s="61"/>
      <c r="AV112" s="61">
        <f>SUM(AJ112:AU112)</f>
        <v>3042928599</v>
      </c>
      <c r="AW112" s="61">
        <v>0</v>
      </c>
      <c r="AX112" s="89">
        <v>56188430</v>
      </c>
      <c r="AY112" s="89">
        <v>17648334</v>
      </c>
      <c r="AZ112" s="89">
        <v>829036936</v>
      </c>
      <c r="BA112" s="90">
        <v>54375636</v>
      </c>
      <c r="BB112" s="89">
        <v>22089004</v>
      </c>
      <c r="BC112" s="78">
        <v>764477658</v>
      </c>
      <c r="BD112" s="78">
        <v>822862591</v>
      </c>
      <c r="BE112" s="78">
        <v>476250010</v>
      </c>
      <c r="BF112" s="61"/>
      <c r="BG112" s="61"/>
      <c r="BH112" s="61"/>
      <c r="BI112" s="62">
        <f>SUM(AW112:BH112)</f>
        <v>3042928599</v>
      </c>
      <c r="BJ112" s="63">
        <f>+I112-V112</f>
        <v>183266283</v>
      </c>
      <c r="BK112" s="63">
        <f>+V112-AI112</f>
        <v>362717158</v>
      </c>
      <c r="BL112" s="63">
        <f>+AI112-AV112</f>
        <v>3462087960</v>
      </c>
      <c r="BM112" s="63">
        <f>+AV112-BI112</f>
        <v>0</v>
      </c>
    </row>
    <row r="113" spans="1:65" s="64" customFormat="1" ht="15" hidden="1" x14ac:dyDescent="0.2">
      <c r="A113" s="65"/>
      <c r="B113" s="66">
        <v>4</v>
      </c>
      <c r="C113" s="67"/>
      <c r="D113" s="67"/>
      <c r="E113" s="67"/>
      <c r="F113" s="67"/>
      <c r="G113" s="67"/>
      <c r="H113" s="68" t="s">
        <v>83</v>
      </c>
      <c r="I113" s="78">
        <v>50000000</v>
      </c>
      <c r="J113" s="90">
        <v>0</v>
      </c>
      <c r="K113" s="89">
        <v>304660</v>
      </c>
      <c r="L113" s="89">
        <v>0</v>
      </c>
      <c r="M113" s="89">
        <v>0</v>
      </c>
      <c r="N113" s="90">
        <v>0</v>
      </c>
      <c r="O113" s="89">
        <v>0</v>
      </c>
      <c r="P113" s="78">
        <v>3012000</v>
      </c>
      <c r="Q113" s="78">
        <v>0</v>
      </c>
      <c r="R113" s="78">
        <v>0</v>
      </c>
      <c r="S113" s="61"/>
      <c r="T113" s="61"/>
      <c r="U113" s="61"/>
      <c r="V113" s="61">
        <f>SUM(J113:U113)</f>
        <v>3316660</v>
      </c>
      <c r="W113" s="90">
        <v>0</v>
      </c>
      <c r="X113" s="89">
        <v>304660</v>
      </c>
      <c r="Y113" s="89">
        <v>0</v>
      </c>
      <c r="Z113" s="89">
        <v>0</v>
      </c>
      <c r="AA113" s="90">
        <v>0</v>
      </c>
      <c r="AB113" s="89">
        <v>0</v>
      </c>
      <c r="AC113" s="78">
        <v>0</v>
      </c>
      <c r="AD113" s="78">
        <v>0</v>
      </c>
      <c r="AE113" s="78">
        <v>2631785</v>
      </c>
      <c r="AF113" s="61"/>
      <c r="AG113" s="61"/>
      <c r="AH113" s="61"/>
      <c r="AI113" s="61">
        <f>SUM(W113:AH113)</f>
        <v>2936445</v>
      </c>
      <c r="AJ113" s="61">
        <v>0</v>
      </c>
      <c r="AK113" s="89">
        <v>0</v>
      </c>
      <c r="AL113" s="89">
        <v>304660</v>
      </c>
      <c r="AM113" s="89">
        <v>0</v>
      </c>
      <c r="AN113" s="90">
        <v>0</v>
      </c>
      <c r="AO113" s="89">
        <v>0</v>
      </c>
      <c r="AP113" s="78">
        <v>0</v>
      </c>
      <c r="AQ113" s="78">
        <v>0</v>
      </c>
      <c r="AR113" s="101">
        <v>0</v>
      </c>
      <c r="AS113" s="61"/>
      <c r="AT113" s="61"/>
      <c r="AU113" s="61"/>
      <c r="AV113" s="61">
        <f>SUM(AJ113:AU113)</f>
        <v>304660</v>
      </c>
      <c r="AW113" s="61">
        <v>0</v>
      </c>
      <c r="AX113" s="89">
        <v>0</v>
      </c>
      <c r="AY113" s="89">
        <v>304660</v>
      </c>
      <c r="AZ113" s="89">
        <v>0</v>
      </c>
      <c r="BA113" s="90">
        <v>0</v>
      </c>
      <c r="BB113" s="89">
        <v>0</v>
      </c>
      <c r="BC113" s="78">
        <v>0</v>
      </c>
      <c r="BD113" s="78">
        <v>0</v>
      </c>
      <c r="BE113" s="78">
        <v>0</v>
      </c>
      <c r="BF113" s="61"/>
      <c r="BG113" s="61"/>
      <c r="BH113" s="61"/>
      <c r="BI113" s="62">
        <f>SUM(AW113:BH113)</f>
        <v>304660</v>
      </c>
      <c r="BJ113" s="63">
        <f>+I113-V113</f>
        <v>46683340</v>
      </c>
      <c r="BK113" s="63">
        <f>+V113-AI113</f>
        <v>380215</v>
      </c>
      <c r="BL113" s="63">
        <f>+AI113-AV113</f>
        <v>2631785</v>
      </c>
      <c r="BM113" s="63">
        <f>+AV113-BI113</f>
        <v>0</v>
      </c>
    </row>
    <row r="114" spans="1:65" ht="15" x14ac:dyDescent="0.2">
      <c r="A114" s="54"/>
      <c r="B114" s="28"/>
      <c r="C114" s="105"/>
      <c r="D114" s="105"/>
      <c r="E114" s="105"/>
      <c r="F114" s="105"/>
      <c r="G114" s="105"/>
      <c r="H114" s="29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49"/>
      <c r="BJ114" s="37"/>
      <c r="BK114" s="37"/>
      <c r="BL114" s="37"/>
      <c r="BM114" s="37"/>
    </row>
    <row r="115" spans="1:65" ht="15" x14ac:dyDescent="0.2">
      <c r="A115" s="54" t="s">
        <v>84</v>
      </c>
      <c r="B115" s="26"/>
      <c r="C115" s="105"/>
      <c r="D115" s="105"/>
      <c r="E115" s="105"/>
      <c r="F115" s="105"/>
      <c r="G115" s="34">
        <v>20</v>
      </c>
      <c r="H115" s="27" t="s">
        <v>120</v>
      </c>
      <c r="I115" s="18">
        <f>+I116</f>
        <v>44500000</v>
      </c>
      <c r="J115" s="18">
        <f t="shared" ref="J115:BI115" si="64">+J116</f>
        <v>0</v>
      </c>
      <c r="K115" s="18">
        <f t="shared" si="64"/>
        <v>0</v>
      </c>
      <c r="L115" s="18">
        <f t="shared" si="64"/>
        <v>0</v>
      </c>
      <c r="M115" s="18">
        <f t="shared" si="64"/>
        <v>0</v>
      </c>
      <c r="N115" s="18">
        <f t="shared" si="64"/>
        <v>0</v>
      </c>
      <c r="O115" s="18">
        <f t="shared" si="64"/>
        <v>0</v>
      </c>
      <c r="P115" s="18">
        <f t="shared" si="64"/>
        <v>39109054</v>
      </c>
      <c r="Q115" s="18">
        <f t="shared" si="64"/>
        <v>0</v>
      </c>
      <c r="R115" s="18">
        <f t="shared" si="64"/>
        <v>-30280640</v>
      </c>
      <c r="S115" s="18">
        <f t="shared" si="64"/>
        <v>0</v>
      </c>
      <c r="T115" s="18">
        <f t="shared" si="64"/>
        <v>0</v>
      </c>
      <c r="U115" s="18">
        <f t="shared" si="64"/>
        <v>0</v>
      </c>
      <c r="V115" s="18">
        <f t="shared" si="64"/>
        <v>8828414</v>
      </c>
      <c r="W115" s="18">
        <f t="shared" si="64"/>
        <v>0</v>
      </c>
      <c r="X115" s="18">
        <f t="shared" si="64"/>
        <v>0</v>
      </c>
      <c r="Y115" s="18">
        <f t="shared" si="64"/>
        <v>0</v>
      </c>
      <c r="Z115" s="18">
        <f t="shared" si="64"/>
        <v>0</v>
      </c>
      <c r="AA115" s="18">
        <f t="shared" si="64"/>
        <v>0</v>
      </c>
      <c r="AB115" s="18">
        <f t="shared" si="64"/>
        <v>0</v>
      </c>
      <c r="AC115" s="18">
        <f t="shared" si="64"/>
        <v>39109054</v>
      </c>
      <c r="AD115" s="18">
        <f t="shared" si="64"/>
        <v>0</v>
      </c>
      <c r="AE115" s="18">
        <f t="shared" si="64"/>
        <v>-30280640</v>
      </c>
      <c r="AF115" s="18">
        <f t="shared" si="64"/>
        <v>0</v>
      </c>
      <c r="AG115" s="18">
        <f t="shared" si="64"/>
        <v>0</v>
      </c>
      <c r="AH115" s="18">
        <f t="shared" si="64"/>
        <v>0</v>
      </c>
      <c r="AI115" s="18">
        <f t="shared" si="64"/>
        <v>8828414</v>
      </c>
      <c r="AJ115" s="18">
        <f t="shared" si="64"/>
        <v>0</v>
      </c>
      <c r="AK115" s="18">
        <f t="shared" si="64"/>
        <v>0</v>
      </c>
      <c r="AL115" s="18">
        <f t="shared" si="64"/>
        <v>0</v>
      </c>
      <c r="AM115" s="18">
        <f t="shared" si="64"/>
        <v>0</v>
      </c>
      <c r="AN115" s="18">
        <f t="shared" si="64"/>
        <v>0</v>
      </c>
      <c r="AO115" s="18">
        <f t="shared" si="64"/>
        <v>0</v>
      </c>
      <c r="AP115" s="18">
        <f t="shared" si="64"/>
        <v>0</v>
      </c>
      <c r="AQ115" s="18">
        <f t="shared" si="64"/>
        <v>0</v>
      </c>
      <c r="AR115" s="18">
        <f t="shared" si="64"/>
        <v>8828414</v>
      </c>
      <c r="AS115" s="18">
        <f t="shared" si="64"/>
        <v>0</v>
      </c>
      <c r="AT115" s="18">
        <f t="shared" si="64"/>
        <v>0</v>
      </c>
      <c r="AU115" s="18">
        <f t="shared" si="64"/>
        <v>0</v>
      </c>
      <c r="AV115" s="18">
        <f t="shared" si="64"/>
        <v>8828414</v>
      </c>
      <c r="AW115" s="18">
        <f t="shared" si="64"/>
        <v>0</v>
      </c>
      <c r="AX115" s="18">
        <f t="shared" si="64"/>
        <v>0</v>
      </c>
      <c r="AY115" s="18">
        <f t="shared" si="64"/>
        <v>0</v>
      </c>
      <c r="AZ115" s="18">
        <f t="shared" si="64"/>
        <v>0</v>
      </c>
      <c r="BA115" s="18">
        <f t="shared" si="64"/>
        <v>0</v>
      </c>
      <c r="BB115" s="18">
        <f t="shared" si="64"/>
        <v>0</v>
      </c>
      <c r="BC115" s="18">
        <f t="shared" si="64"/>
        <v>0</v>
      </c>
      <c r="BD115" s="18">
        <f t="shared" si="64"/>
        <v>0</v>
      </c>
      <c r="BE115" s="18">
        <f t="shared" si="64"/>
        <v>8828414</v>
      </c>
      <c r="BF115" s="18">
        <f t="shared" si="64"/>
        <v>0</v>
      </c>
      <c r="BG115" s="18">
        <f t="shared" si="64"/>
        <v>0</v>
      </c>
      <c r="BH115" s="18">
        <f t="shared" si="64"/>
        <v>0</v>
      </c>
      <c r="BI115" s="51">
        <f t="shared" si="64"/>
        <v>8828414</v>
      </c>
      <c r="BJ115" s="39">
        <f>+BJ116</f>
        <v>35671586</v>
      </c>
      <c r="BK115" s="39">
        <f>+BK116</f>
        <v>0</v>
      </c>
      <c r="BL115" s="39">
        <f>+BL116</f>
        <v>0</v>
      </c>
      <c r="BM115" s="39">
        <f>+BM116</f>
        <v>0</v>
      </c>
    </row>
    <row r="116" spans="1:65" s="64" customFormat="1" ht="15" hidden="1" x14ac:dyDescent="0.2">
      <c r="A116" s="65"/>
      <c r="B116" s="66">
        <v>5</v>
      </c>
      <c r="C116" s="67"/>
      <c r="D116" s="67"/>
      <c r="E116" s="67"/>
      <c r="F116" s="67"/>
      <c r="G116" s="67"/>
      <c r="H116" s="68" t="s">
        <v>102</v>
      </c>
      <c r="I116" s="78">
        <v>44500000</v>
      </c>
      <c r="J116" s="61">
        <v>0</v>
      </c>
      <c r="K116" s="61">
        <v>0</v>
      </c>
      <c r="L116" s="61">
        <v>0</v>
      </c>
      <c r="M116" s="61">
        <v>0</v>
      </c>
      <c r="N116" s="61">
        <v>0</v>
      </c>
      <c r="O116" s="61">
        <v>0</v>
      </c>
      <c r="P116" s="78">
        <v>39109054</v>
      </c>
      <c r="Q116" s="61">
        <v>0</v>
      </c>
      <c r="R116" s="101">
        <v>-30280640</v>
      </c>
      <c r="S116" s="61"/>
      <c r="T116" s="61"/>
      <c r="U116" s="61"/>
      <c r="V116" s="61">
        <f>SUM(J116:U116)</f>
        <v>8828414</v>
      </c>
      <c r="W116" s="61">
        <v>0</v>
      </c>
      <c r="X116" s="61">
        <v>0</v>
      </c>
      <c r="Y116" s="61">
        <v>0</v>
      </c>
      <c r="Z116" s="61">
        <v>0</v>
      </c>
      <c r="AA116" s="61">
        <v>0</v>
      </c>
      <c r="AB116" s="61">
        <v>0</v>
      </c>
      <c r="AC116" s="78">
        <v>39109054</v>
      </c>
      <c r="AD116" s="61">
        <v>0</v>
      </c>
      <c r="AE116" s="101">
        <v>-30280640</v>
      </c>
      <c r="AF116" s="61"/>
      <c r="AG116" s="61"/>
      <c r="AH116" s="61"/>
      <c r="AI116" s="61">
        <f>SUM(W116:AH116)</f>
        <v>8828414</v>
      </c>
      <c r="AJ116" s="61">
        <v>0</v>
      </c>
      <c r="AK116" s="61">
        <v>0</v>
      </c>
      <c r="AL116" s="61">
        <v>0</v>
      </c>
      <c r="AM116" s="61">
        <v>0</v>
      </c>
      <c r="AN116" s="61">
        <v>0</v>
      </c>
      <c r="AO116" s="61">
        <v>0</v>
      </c>
      <c r="AP116" s="78">
        <v>0</v>
      </c>
      <c r="AQ116" s="61">
        <v>0</v>
      </c>
      <c r="AR116" s="101">
        <v>8828414</v>
      </c>
      <c r="AS116" s="61"/>
      <c r="AT116" s="61"/>
      <c r="AU116" s="61"/>
      <c r="AV116" s="61">
        <f>SUM(AJ116:AU116)</f>
        <v>8828414</v>
      </c>
      <c r="AW116" s="61">
        <v>0</v>
      </c>
      <c r="AX116" s="61">
        <v>0</v>
      </c>
      <c r="AY116" s="61">
        <v>0</v>
      </c>
      <c r="AZ116" s="61">
        <v>0</v>
      </c>
      <c r="BA116" s="61">
        <v>0</v>
      </c>
      <c r="BB116" s="61">
        <v>0</v>
      </c>
      <c r="BC116" s="78">
        <v>0</v>
      </c>
      <c r="BD116" s="61">
        <v>0</v>
      </c>
      <c r="BE116" s="78">
        <v>8828414</v>
      </c>
      <c r="BF116" s="61"/>
      <c r="BG116" s="61"/>
      <c r="BH116" s="61"/>
      <c r="BI116" s="62">
        <f>SUM(AW116:BH116)</f>
        <v>8828414</v>
      </c>
      <c r="BJ116" s="63">
        <f>+I116-V116</f>
        <v>35671586</v>
      </c>
      <c r="BK116" s="63">
        <f>+V116-AI116</f>
        <v>0</v>
      </c>
      <c r="BL116" s="63">
        <f>+AI116-AV116</f>
        <v>0</v>
      </c>
      <c r="BM116" s="63">
        <f>+AV116-BI116</f>
        <v>0</v>
      </c>
    </row>
    <row r="117" spans="1:65" ht="15" x14ac:dyDescent="0.2">
      <c r="A117" s="54"/>
      <c r="B117" s="28"/>
      <c r="C117" s="105"/>
      <c r="D117" s="105"/>
      <c r="E117" s="105"/>
      <c r="F117" s="105"/>
      <c r="G117" s="105"/>
      <c r="H117" s="29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49"/>
      <c r="BJ117" s="37"/>
      <c r="BK117" s="37"/>
      <c r="BL117" s="37"/>
      <c r="BM117" s="37"/>
    </row>
    <row r="118" spans="1:65" ht="15" x14ac:dyDescent="0.2">
      <c r="A118" s="54" t="s">
        <v>85</v>
      </c>
      <c r="B118" s="26"/>
      <c r="C118" s="105"/>
      <c r="D118" s="105"/>
      <c r="E118" s="105"/>
      <c r="F118" s="105"/>
      <c r="G118" s="34">
        <v>20</v>
      </c>
      <c r="H118" s="27" t="s">
        <v>103</v>
      </c>
      <c r="I118" s="18">
        <f>+I119</f>
        <v>1925000000</v>
      </c>
      <c r="J118" s="18">
        <f t="shared" ref="J118:BI118" si="65">+J119</f>
        <v>768092449</v>
      </c>
      <c r="K118" s="18">
        <f t="shared" si="65"/>
        <v>75398947</v>
      </c>
      <c r="L118" s="18">
        <f t="shared" si="65"/>
        <v>220880000</v>
      </c>
      <c r="M118" s="18">
        <f t="shared" si="65"/>
        <v>397522</v>
      </c>
      <c r="N118" s="18">
        <f t="shared" si="65"/>
        <v>677700000</v>
      </c>
      <c r="O118" s="18">
        <f t="shared" si="65"/>
        <v>100400000</v>
      </c>
      <c r="P118" s="18">
        <f t="shared" si="65"/>
        <v>74197053</v>
      </c>
      <c r="Q118" s="18">
        <f t="shared" si="65"/>
        <v>903600</v>
      </c>
      <c r="R118" s="18">
        <f t="shared" si="65"/>
        <v>400000</v>
      </c>
      <c r="S118" s="18">
        <f t="shared" si="65"/>
        <v>0</v>
      </c>
      <c r="T118" s="18">
        <f t="shared" si="65"/>
        <v>0</v>
      </c>
      <c r="U118" s="18">
        <f t="shared" si="65"/>
        <v>0</v>
      </c>
      <c r="V118" s="18">
        <f t="shared" si="65"/>
        <v>1918369571</v>
      </c>
      <c r="W118" s="18">
        <f t="shared" si="65"/>
        <v>212137489</v>
      </c>
      <c r="X118" s="18">
        <f t="shared" si="65"/>
        <v>0</v>
      </c>
      <c r="Y118" s="18">
        <f t="shared" si="65"/>
        <v>24498</v>
      </c>
      <c r="Z118" s="18">
        <f t="shared" si="65"/>
        <v>169438706</v>
      </c>
      <c r="AA118" s="18">
        <f t="shared" si="65"/>
        <v>7567446</v>
      </c>
      <c r="AB118" s="18">
        <f t="shared" si="65"/>
        <v>2454268</v>
      </c>
      <c r="AC118" s="18">
        <f t="shared" si="65"/>
        <v>86919232</v>
      </c>
      <c r="AD118" s="18">
        <f t="shared" si="65"/>
        <v>58117486</v>
      </c>
      <c r="AE118" s="18">
        <f t="shared" si="65"/>
        <v>453152541.27999997</v>
      </c>
      <c r="AF118" s="18">
        <f t="shared" si="65"/>
        <v>0</v>
      </c>
      <c r="AG118" s="18">
        <f t="shared" si="65"/>
        <v>0</v>
      </c>
      <c r="AH118" s="18">
        <f t="shared" si="65"/>
        <v>0</v>
      </c>
      <c r="AI118" s="18">
        <f t="shared" si="65"/>
        <v>989811666.27999997</v>
      </c>
      <c r="AJ118" s="18">
        <f t="shared" si="65"/>
        <v>0</v>
      </c>
      <c r="AK118" s="18">
        <f t="shared" si="65"/>
        <v>0</v>
      </c>
      <c r="AL118" s="18">
        <f t="shared" si="65"/>
        <v>40194265</v>
      </c>
      <c r="AM118" s="18">
        <f t="shared" si="65"/>
        <v>174692638</v>
      </c>
      <c r="AN118" s="18">
        <f t="shared" si="65"/>
        <v>18393578</v>
      </c>
      <c r="AO118" s="18">
        <f t="shared" si="65"/>
        <v>10494300</v>
      </c>
      <c r="AP118" s="18">
        <f t="shared" si="65"/>
        <v>22902193</v>
      </c>
      <c r="AQ118" s="18">
        <f t="shared" si="65"/>
        <v>74970151</v>
      </c>
      <c r="AR118" s="18">
        <f t="shared" si="65"/>
        <v>83395781</v>
      </c>
      <c r="AS118" s="18">
        <f t="shared" si="65"/>
        <v>0</v>
      </c>
      <c r="AT118" s="18">
        <f t="shared" si="65"/>
        <v>0</v>
      </c>
      <c r="AU118" s="18">
        <f t="shared" si="65"/>
        <v>0</v>
      </c>
      <c r="AV118" s="18">
        <f t="shared" si="65"/>
        <v>425042906</v>
      </c>
      <c r="AW118" s="18">
        <f t="shared" si="65"/>
        <v>0</v>
      </c>
      <c r="AX118" s="18">
        <f t="shared" si="65"/>
        <v>0</v>
      </c>
      <c r="AY118" s="18">
        <f t="shared" si="65"/>
        <v>40194265</v>
      </c>
      <c r="AZ118" s="18">
        <f t="shared" si="65"/>
        <v>174692638</v>
      </c>
      <c r="BA118" s="18">
        <f t="shared" si="65"/>
        <v>15258725</v>
      </c>
      <c r="BB118" s="18">
        <f t="shared" si="65"/>
        <v>13629153</v>
      </c>
      <c r="BC118" s="18">
        <f t="shared" si="65"/>
        <v>22902193</v>
      </c>
      <c r="BD118" s="18">
        <f t="shared" si="65"/>
        <v>74970151</v>
      </c>
      <c r="BE118" s="18">
        <f t="shared" si="65"/>
        <v>83272088</v>
      </c>
      <c r="BF118" s="18">
        <f t="shared" si="65"/>
        <v>0</v>
      </c>
      <c r="BG118" s="18">
        <f t="shared" si="65"/>
        <v>0</v>
      </c>
      <c r="BH118" s="18">
        <f t="shared" si="65"/>
        <v>0</v>
      </c>
      <c r="BI118" s="51">
        <f t="shared" si="65"/>
        <v>424919213</v>
      </c>
      <c r="BJ118" s="39">
        <f>+BJ119</f>
        <v>6630429</v>
      </c>
      <c r="BK118" s="39">
        <f>+BK119</f>
        <v>928557904.72000003</v>
      </c>
      <c r="BL118" s="39">
        <f>+BL119</f>
        <v>564768760.27999997</v>
      </c>
      <c r="BM118" s="39">
        <f>+BM119</f>
        <v>123693</v>
      </c>
    </row>
    <row r="119" spans="1:65" s="64" customFormat="1" ht="15" hidden="1" x14ac:dyDescent="0.2">
      <c r="A119" s="65"/>
      <c r="B119" s="66">
        <v>6</v>
      </c>
      <c r="C119" s="67"/>
      <c r="D119" s="67"/>
      <c r="E119" s="67"/>
      <c r="F119" s="67"/>
      <c r="G119" s="67"/>
      <c r="H119" s="68" t="s">
        <v>104</v>
      </c>
      <c r="I119" s="78">
        <v>1925000000</v>
      </c>
      <c r="J119" s="90">
        <v>768092449</v>
      </c>
      <c r="K119" s="89">
        <v>75398947</v>
      </c>
      <c r="L119" s="89">
        <v>220880000</v>
      </c>
      <c r="M119" s="89">
        <v>397522</v>
      </c>
      <c r="N119" s="90">
        <v>677700000</v>
      </c>
      <c r="O119" s="89">
        <v>100400000</v>
      </c>
      <c r="P119" s="78">
        <v>74197053</v>
      </c>
      <c r="Q119" s="78">
        <v>903600</v>
      </c>
      <c r="R119" s="78">
        <v>400000</v>
      </c>
      <c r="S119" s="61"/>
      <c r="T119" s="61"/>
      <c r="U119" s="61"/>
      <c r="V119" s="61">
        <f>SUM(J119:U119)</f>
        <v>1918369571</v>
      </c>
      <c r="W119" s="90">
        <v>212137489</v>
      </c>
      <c r="X119" s="89">
        <v>0</v>
      </c>
      <c r="Y119" s="89">
        <v>24498</v>
      </c>
      <c r="Z119" s="89">
        <v>169438706</v>
      </c>
      <c r="AA119" s="90">
        <v>7567446</v>
      </c>
      <c r="AB119" s="89">
        <v>2454268</v>
      </c>
      <c r="AC119" s="78">
        <v>86919232</v>
      </c>
      <c r="AD119" s="78">
        <v>58117486</v>
      </c>
      <c r="AE119" s="78">
        <v>453152541.27999997</v>
      </c>
      <c r="AF119" s="61"/>
      <c r="AG119" s="61"/>
      <c r="AH119" s="61"/>
      <c r="AI119" s="61">
        <f>SUM(W119:AH119)</f>
        <v>989811666.27999997</v>
      </c>
      <c r="AJ119" s="61">
        <v>0</v>
      </c>
      <c r="AK119" s="61">
        <v>0</v>
      </c>
      <c r="AL119" s="89">
        <v>40194265</v>
      </c>
      <c r="AM119" s="89">
        <v>174692638</v>
      </c>
      <c r="AN119" s="90">
        <v>18393578</v>
      </c>
      <c r="AO119" s="89">
        <v>10494300</v>
      </c>
      <c r="AP119" s="78">
        <v>22902193</v>
      </c>
      <c r="AQ119" s="78">
        <v>74970151</v>
      </c>
      <c r="AR119" s="101">
        <v>83395781</v>
      </c>
      <c r="AS119" s="61"/>
      <c r="AT119" s="61"/>
      <c r="AU119" s="61"/>
      <c r="AV119" s="61">
        <f>SUM(AJ119:AU119)</f>
        <v>425042906</v>
      </c>
      <c r="AW119" s="61">
        <v>0</v>
      </c>
      <c r="AX119" s="61">
        <v>0</v>
      </c>
      <c r="AY119" s="89">
        <v>40194265</v>
      </c>
      <c r="AZ119" s="89">
        <v>174692638</v>
      </c>
      <c r="BA119" s="90">
        <v>15258725</v>
      </c>
      <c r="BB119" s="89">
        <v>13629153</v>
      </c>
      <c r="BC119" s="78">
        <v>22902193</v>
      </c>
      <c r="BD119" s="78">
        <v>74970151</v>
      </c>
      <c r="BE119" s="78">
        <v>83272088</v>
      </c>
      <c r="BF119" s="61"/>
      <c r="BG119" s="61"/>
      <c r="BH119" s="61"/>
      <c r="BI119" s="62">
        <f>SUM(AW119:BH119)</f>
        <v>424919213</v>
      </c>
      <c r="BJ119" s="63">
        <f>+I119-V119</f>
        <v>6630429</v>
      </c>
      <c r="BK119" s="63">
        <f>+V119-AI119</f>
        <v>928557904.72000003</v>
      </c>
      <c r="BL119" s="63">
        <f>+AI119-AV119</f>
        <v>564768760.27999997</v>
      </c>
      <c r="BM119" s="63">
        <f>+AV119-BI119</f>
        <v>123693</v>
      </c>
    </row>
    <row r="120" spans="1:65" ht="15" x14ac:dyDescent="0.2">
      <c r="A120" s="54"/>
      <c r="B120" s="28"/>
      <c r="C120" s="105"/>
      <c r="D120" s="105"/>
      <c r="E120" s="105"/>
      <c r="F120" s="105"/>
      <c r="G120" s="105"/>
      <c r="H120" s="29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49"/>
      <c r="BJ120" s="37"/>
      <c r="BK120" s="37"/>
      <c r="BL120" s="37"/>
      <c r="BM120" s="37"/>
    </row>
    <row r="121" spans="1:65" ht="15" x14ac:dyDescent="0.2">
      <c r="A121" s="54" t="s">
        <v>86</v>
      </c>
      <c r="B121" s="26"/>
      <c r="C121" s="105"/>
      <c r="D121" s="105"/>
      <c r="E121" s="105"/>
      <c r="F121" s="105"/>
      <c r="G121" s="34">
        <v>20</v>
      </c>
      <c r="H121" s="27" t="s">
        <v>105</v>
      </c>
      <c r="I121" s="18">
        <f>SUM(I122:I124)</f>
        <v>31619609830</v>
      </c>
      <c r="J121" s="18">
        <f t="shared" ref="J121:BI121" si="66">SUM(J122:J124)</f>
        <v>28091776077</v>
      </c>
      <c r="K121" s="18">
        <f t="shared" si="66"/>
        <v>97143878</v>
      </c>
      <c r="L121" s="18">
        <f t="shared" si="66"/>
        <v>196380496</v>
      </c>
      <c r="M121" s="18">
        <f t="shared" si="66"/>
        <v>170717148</v>
      </c>
      <c r="N121" s="18">
        <f t="shared" si="66"/>
        <v>96393169</v>
      </c>
      <c r="O121" s="18">
        <f t="shared" si="66"/>
        <v>204345576</v>
      </c>
      <c r="P121" s="18">
        <f t="shared" si="66"/>
        <v>283368558</v>
      </c>
      <c r="Q121" s="18">
        <f t="shared" si="66"/>
        <v>-6664308</v>
      </c>
      <c r="R121" s="18">
        <f t="shared" si="66"/>
        <v>2312626017</v>
      </c>
      <c r="S121" s="18">
        <f t="shared" si="66"/>
        <v>0</v>
      </c>
      <c r="T121" s="18">
        <f t="shared" si="66"/>
        <v>0</v>
      </c>
      <c r="U121" s="18">
        <f t="shared" si="66"/>
        <v>0</v>
      </c>
      <c r="V121" s="18">
        <f t="shared" si="66"/>
        <v>31446086611</v>
      </c>
      <c r="W121" s="18">
        <f t="shared" si="66"/>
        <v>27752753432</v>
      </c>
      <c r="X121" s="18">
        <f t="shared" si="66"/>
        <v>218246388</v>
      </c>
      <c r="Y121" s="18">
        <f t="shared" si="66"/>
        <v>7037584</v>
      </c>
      <c r="Z121" s="18">
        <f t="shared" si="66"/>
        <v>14843423</v>
      </c>
      <c r="AA121" s="18">
        <f t="shared" si="66"/>
        <v>64187224</v>
      </c>
      <c r="AB121" s="18">
        <f t="shared" si="66"/>
        <v>-23140133.600000001</v>
      </c>
      <c r="AC121" s="18">
        <f t="shared" si="66"/>
        <v>127367853</v>
      </c>
      <c r="AD121" s="18">
        <f t="shared" si="66"/>
        <v>505588586</v>
      </c>
      <c r="AE121" s="18">
        <f t="shared" si="66"/>
        <v>1709453688</v>
      </c>
      <c r="AF121" s="18">
        <f t="shared" si="66"/>
        <v>0</v>
      </c>
      <c r="AG121" s="18">
        <f t="shared" si="66"/>
        <v>0</v>
      </c>
      <c r="AH121" s="18">
        <f t="shared" si="66"/>
        <v>0</v>
      </c>
      <c r="AI121" s="18">
        <f t="shared" si="66"/>
        <v>30376338044.400002</v>
      </c>
      <c r="AJ121" s="18">
        <f t="shared" si="66"/>
        <v>3378740419</v>
      </c>
      <c r="AK121" s="18">
        <f t="shared" si="66"/>
        <v>2403454741</v>
      </c>
      <c r="AL121" s="18">
        <f t="shared" si="66"/>
        <v>1669954713</v>
      </c>
      <c r="AM121" s="18">
        <f t="shared" si="66"/>
        <v>2195144117</v>
      </c>
      <c r="AN121" s="18">
        <f t="shared" si="66"/>
        <v>2252590355</v>
      </c>
      <c r="AO121" s="18">
        <f t="shared" si="66"/>
        <v>1866383050</v>
      </c>
      <c r="AP121" s="18">
        <f t="shared" si="66"/>
        <v>2129355298.4000001</v>
      </c>
      <c r="AQ121" s="18">
        <f t="shared" si="66"/>
        <v>2440883851</v>
      </c>
      <c r="AR121" s="18">
        <f t="shared" si="66"/>
        <v>2827806985</v>
      </c>
      <c r="AS121" s="18">
        <f t="shared" si="66"/>
        <v>0</v>
      </c>
      <c r="AT121" s="18">
        <f t="shared" si="66"/>
        <v>0</v>
      </c>
      <c r="AU121" s="18">
        <f t="shared" si="66"/>
        <v>0</v>
      </c>
      <c r="AV121" s="18">
        <f t="shared" si="66"/>
        <v>21164313529.400002</v>
      </c>
      <c r="AW121" s="18">
        <f t="shared" si="66"/>
        <v>3378740419</v>
      </c>
      <c r="AX121" s="18">
        <f t="shared" si="66"/>
        <v>1091774083</v>
      </c>
      <c r="AY121" s="18">
        <f t="shared" si="66"/>
        <v>1673468296</v>
      </c>
      <c r="AZ121" s="18">
        <f t="shared" si="66"/>
        <v>3503311192</v>
      </c>
      <c r="BA121" s="18">
        <f t="shared" si="66"/>
        <v>2188982006</v>
      </c>
      <c r="BB121" s="18">
        <f t="shared" si="66"/>
        <v>1814985207</v>
      </c>
      <c r="BC121" s="18">
        <f t="shared" si="66"/>
        <v>2244361490.4000001</v>
      </c>
      <c r="BD121" s="18">
        <f t="shared" si="66"/>
        <v>2440883851</v>
      </c>
      <c r="BE121" s="18">
        <f t="shared" si="66"/>
        <v>2827806985</v>
      </c>
      <c r="BF121" s="18">
        <f t="shared" si="66"/>
        <v>0</v>
      </c>
      <c r="BG121" s="18">
        <f t="shared" si="66"/>
        <v>0</v>
      </c>
      <c r="BH121" s="18">
        <f t="shared" si="66"/>
        <v>0</v>
      </c>
      <c r="BI121" s="51">
        <f t="shared" si="66"/>
        <v>21164313529.400002</v>
      </c>
      <c r="BJ121" s="39">
        <f>SUM(BJ122:BJ124)</f>
        <v>173523219</v>
      </c>
      <c r="BK121" s="39">
        <f>SUM(BK122:BK124)</f>
        <v>1069748566.5999999</v>
      </c>
      <c r="BL121" s="39">
        <f>SUM(BL122:BL124)</f>
        <v>9212024515</v>
      </c>
      <c r="BM121" s="39">
        <f>SUM(BM122:BM124)</f>
        <v>0</v>
      </c>
    </row>
    <row r="122" spans="1:65" s="64" customFormat="1" ht="28.5" hidden="1" x14ac:dyDescent="0.2">
      <c r="A122" s="65"/>
      <c r="B122" s="66">
        <v>7</v>
      </c>
      <c r="C122" s="67"/>
      <c r="D122" s="67"/>
      <c r="E122" s="67"/>
      <c r="F122" s="67"/>
      <c r="G122" s="67"/>
      <c r="H122" s="68" t="s">
        <v>106</v>
      </c>
      <c r="I122" s="78">
        <v>1324957440</v>
      </c>
      <c r="J122" s="90">
        <v>1042971264</v>
      </c>
      <c r="K122" s="89">
        <v>97143878</v>
      </c>
      <c r="L122" s="89">
        <v>50822775</v>
      </c>
      <c r="M122" s="89">
        <v>0</v>
      </c>
      <c r="N122" s="90">
        <v>10040000</v>
      </c>
      <c r="O122" s="89">
        <v>155795700</v>
      </c>
      <c r="P122" s="78">
        <v>-55220000</v>
      </c>
      <c r="Q122" s="78">
        <v>-56786157</v>
      </c>
      <c r="R122" s="78">
        <v>-15863200</v>
      </c>
      <c r="S122" s="61"/>
      <c r="T122" s="61"/>
      <c r="U122" s="61"/>
      <c r="V122" s="61">
        <f>SUM(J122:U122)</f>
        <v>1228904260</v>
      </c>
      <c r="W122" s="90">
        <v>981382605</v>
      </c>
      <c r="X122" s="89">
        <v>2386653</v>
      </c>
      <c r="Y122" s="89">
        <v>0</v>
      </c>
      <c r="Z122" s="89">
        <v>4329978</v>
      </c>
      <c r="AA122" s="90">
        <v>0</v>
      </c>
      <c r="AB122" s="89">
        <v>0</v>
      </c>
      <c r="AC122" s="78">
        <v>1603696</v>
      </c>
      <c r="AD122" s="78">
        <v>-1131172</v>
      </c>
      <c r="AE122" s="78">
        <v>175072500</v>
      </c>
      <c r="AF122" s="61"/>
      <c r="AG122" s="61"/>
      <c r="AH122" s="61"/>
      <c r="AI122" s="61">
        <f>SUM(W122:AH122)</f>
        <v>1163644260</v>
      </c>
      <c r="AJ122" s="90">
        <v>0</v>
      </c>
      <c r="AK122" s="89">
        <v>106074452</v>
      </c>
      <c r="AL122" s="89">
        <v>16417408</v>
      </c>
      <c r="AM122" s="89">
        <v>165967224</v>
      </c>
      <c r="AN122" s="90">
        <v>84106197</v>
      </c>
      <c r="AO122" s="89">
        <v>71429888</v>
      </c>
      <c r="AP122" s="78">
        <v>23797116</v>
      </c>
      <c r="AQ122" s="78">
        <v>93550913</v>
      </c>
      <c r="AR122" s="78">
        <v>86258100</v>
      </c>
      <c r="AS122" s="61"/>
      <c r="AT122" s="61"/>
      <c r="AU122" s="61"/>
      <c r="AV122" s="61">
        <f>SUM(AJ122:AU122)</f>
        <v>647601298</v>
      </c>
      <c r="AW122" s="90">
        <v>0</v>
      </c>
      <c r="AX122" s="89">
        <v>106074452</v>
      </c>
      <c r="AY122" s="89">
        <v>16417408</v>
      </c>
      <c r="AZ122" s="89">
        <v>165967224</v>
      </c>
      <c r="BA122" s="90">
        <v>84106197</v>
      </c>
      <c r="BB122" s="89">
        <v>33113232</v>
      </c>
      <c r="BC122" s="78">
        <v>62113772</v>
      </c>
      <c r="BD122" s="78">
        <v>93550913</v>
      </c>
      <c r="BE122" s="78">
        <v>86258100</v>
      </c>
      <c r="BF122" s="61"/>
      <c r="BG122" s="61"/>
      <c r="BH122" s="61"/>
      <c r="BI122" s="62">
        <f>SUM(AW122:BH122)</f>
        <v>647601298</v>
      </c>
      <c r="BJ122" s="63">
        <f>+I122-V122</f>
        <v>96053180</v>
      </c>
      <c r="BK122" s="63">
        <f>+V122-AI122</f>
        <v>65260000</v>
      </c>
      <c r="BL122" s="63">
        <f>+AI122-AV122</f>
        <v>516042962</v>
      </c>
      <c r="BM122" s="63">
        <f>+AV122-BI122</f>
        <v>0</v>
      </c>
    </row>
    <row r="123" spans="1:65" s="64" customFormat="1" ht="15" hidden="1" x14ac:dyDescent="0.2">
      <c r="A123" s="65"/>
      <c r="B123" s="66">
        <v>8</v>
      </c>
      <c r="C123" s="67"/>
      <c r="D123" s="67"/>
      <c r="E123" s="67"/>
      <c r="F123" s="67"/>
      <c r="G123" s="67"/>
      <c r="H123" s="68" t="s">
        <v>107</v>
      </c>
      <c r="I123" s="78">
        <v>2802341371</v>
      </c>
      <c r="J123" s="90">
        <v>2315443976</v>
      </c>
      <c r="K123" s="89">
        <v>0</v>
      </c>
      <c r="L123" s="89">
        <v>16064000</v>
      </c>
      <c r="M123" s="89">
        <v>0</v>
      </c>
      <c r="N123" s="90">
        <v>18574000</v>
      </c>
      <c r="O123" s="89">
        <v>0</v>
      </c>
      <c r="P123" s="78">
        <v>0</v>
      </c>
      <c r="Q123" s="78">
        <v>50200000</v>
      </c>
      <c r="R123" s="78">
        <v>401600000</v>
      </c>
      <c r="S123" s="61"/>
      <c r="T123" s="61"/>
      <c r="U123" s="61"/>
      <c r="V123" s="61">
        <f>SUM(J123:U123)</f>
        <v>2801881976</v>
      </c>
      <c r="W123" s="90">
        <v>2099583976</v>
      </c>
      <c r="X123" s="89">
        <v>215859735</v>
      </c>
      <c r="Y123" s="89">
        <v>4509703</v>
      </c>
      <c r="Z123" s="89">
        <v>10513445</v>
      </c>
      <c r="AA123" s="90">
        <v>578875</v>
      </c>
      <c r="AB123" s="89">
        <v>18517743</v>
      </c>
      <c r="AC123" s="78">
        <v>0</v>
      </c>
      <c r="AD123" s="78">
        <v>50200000</v>
      </c>
      <c r="AE123" s="78">
        <v>0</v>
      </c>
      <c r="AF123" s="61"/>
      <c r="AG123" s="61"/>
      <c r="AH123" s="61"/>
      <c r="AI123" s="61">
        <f>SUM(W123:AH123)</f>
        <v>2399763477</v>
      </c>
      <c r="AJ123" s="90">
        <v>2062956048</v>
      </c>
      <c r="AK123" s="89">
        <v>0</v>
      </c>
      <c r="AL123" s="89">
        <v>38269667</v>
      </c>
      <c r="AM123" s="89">
        <v>218115917</v>
      </c>
      <c r="AN123" s="90">
        <v>3981948</v>
      </c>
      <c r="AO123" s="89">
        <v>5507727</v>
      </c>
      <c r="AP123" s="78">
        <v>4112082</v>
      </c>
      <c r="AQ123" s="78">
        <v>0</v>
      </c>
      <c r="AR123" s="78">
        <v>16620088</v>
      </c>
      <c r="AS123" s="61"/>
      <c r="AT123" s="61"/>
      <c r="AU123" s="61"/>
      <c r="AV123" s="61">
        <f>SUM(AJ123:AU123)</f>
        <v>2349563477</v>
      </c>
      <c r="AW123" s="90">
        <v>2062956048</v>
      </c>
      <c r="AX123" s="89">
        <v>0</v>
      </c>
      <c r="AY123" s="89">
        <v>38269667</v>
      </c>
      <c r="AZ123" s="89">
        <v>218115917</v>
      </c>
      <c r="BA123" s="90">
        <v>3981948</v>
      </c>
      <c r="BB123" s="89">
        <v>5507727</v>
      </c>
      <c r="BC123" s="78">
        <v>4112082</v>
      </c>
      <c r="BD123" s="78">
        <v>0</v>
      </c>
      <c r="BE123" s="78">
        <v>16620088</v>
      </c>
      <c r="BF123" s="61"/>
      <c r="BG123" s="61"/>
      <c r="BH123" s="61"/>
      <c r="BI123" s="62">
        <f>SUM(AW123:BH123)</f>
        <v>2349563477</v>
      </c>
      <c r="BJ123" s="63">
        <f>+I123-V123</f>
        <v>459395</v>
      </c>
      <c r="BK123" s="63">
        <f>+V123-AI123</f>
        <v>402118499</v>
      </c>
      <c r="BL123" s="63">
        <f>+AI123-AV123</f>
        <v>50200000</v>
      </c>
      <c r="BM123" s="63">
        <f>+AV123-BI123</f>
        <v>0</v>
      </c>
    </row>
    <row r="124" spans="1:65" s="64" customFormat="1" ht="15" hidden="1" x14ac:dyDescent="0.2">
      <c r="A124" s="65"/>
      <c r="B124" s="66">
        <v>9</v>
      </c>
      <c r="C124" s="67"/>
      <c r="D124" s="67"/>
      <c r="E124" s="67"/>
      <c r="F124" s="67"/>
      <c r="G124" s="67"/>
      <c r="H124" s="69" t="s">
        <v>108</v>
      </c>
      <c r="I124" s="70">
        <f>SUM(I125:I126)</f>
        <v>27492311019</v>
      </c>
      <c r="J124" s="70">
        <f t="shared" ref="J124:BM124" si="67">SUM(J125:J126)</f>
        <v>24733360837</v>
      </c>
      <c r="K124" s="70">
        <f t="shared" si="67"/>
        <v>0</v>
      </c>
      <c r="L124" s="70">
        <f t="shared" si="67"/>
        <v>129493721</v>
      </c>
      <c r="M124" s="70">
        <f t="shared" si="67"/>
        <v>170717148</v>
      </c>
      <c r="N124" s="70">
        <f t="shared" si="67"/>
        <v>67779169</v>
      </c>
      <c r="O124" s="70">
        <f t="shared" si="67"/>
        <v>48549876</v>
      </c>
      <c r="P124" s="70">
        <f t="shared" si="67"/>
        <v>338588558</v>
      </c>
      <c r="Q124" s="70">
        <f t="shared" si="67"/>
        <v>-78151</v>
      </c>
      <c r="R124" s="70">
        <f t="shared" si="67"/>
        <v>1926889217</v>
      </c>
      <c r="S124" s="70">
        <f t="shared" si="67"/>
        <v>0</v>
      </c>
      <c r="T124" s="70">
        <f t="shared" si="67"/>
        <v>0</v>
      </c>
      <c r="U124" s="70">
        <f t="shared" si="67"/>
        <v>0</v>
      </c>
      <c r="V124" s="70">
        <f t="shared" si="67"/>
        <v>27415300375</v>
      </c>
      <c r="W124" s="70">
        <f t="shared" si="67"/>
        <v>24671786851</v>
      </c>
      <c r="X124" s="70">
        <f t="shared" si="67"/>
        <v>0</v>
      </c>
      <c r="Y124" s="70">
        <f t="shared" si="67"/>
        <v>2527881</v>
      </c>
      <c r="Z124" s="70">
        <f t="shared" si="67"/>
        <v>0</v>
      </c>
      <c r="AA124" s="70">
        <f t="shared" si="67"/>
        <v>63608349</v>
      </c>
      <c r="AB124" s="70">
        <f t="shared" si="67"/>
        <v>-41657876.600000001</v>
      </c>
      <c r="AC124" s="70">
        <f t="shared" si="67"/>
        <v>125764157</v>
      </c>
      <c r="AD124" s="70">
        <f t="shared" si="67"/>
        <v>456519758</v>
      </c>
      <c r="AE124" s="70">
        <f t="shared" si="67"/>
        <v>1534381188</v>
      </c>
      <c r="AF124" s="70">
        <f t="shared" si="67"/>
        <v>0</v>
      </c>
      <c r="AG124" s="70">
        <f t="shared" si="67"/>
        <v>0</v>
      </c>
      <c r="AH124" s="70">
        <f t="shared" si="67"/>
        <v>0</v>
      </c>
      <c r="AI124" s="70">
        <f t="shared" si="67"/>
        <v>26812930307.400002</v>
      </c>
      <c r="AJ124" s="70">
        <f t="shared" si="67"/>
        <v>1315784371</v>
      </c>
      <c r="AK124" s="70">
        <f t="shared" si="67"/>
        <v>2297380289</v>
      </c>
      <c r="AL124" s="70">
        <f t="shared" si="67"/>
        <v>1615267638</v>
      </c>
      <c r="AM124" s="70">
        <f t="shared" si="67"/>
        <v>1811060976</v>
      </c>
      <c r="AN124" s="70">
        <f t="shared" si="67"/>
        <v>2164502210</v>
      </c>
      <c r="AO124" s="70">
        <f t="shared" si="67"/>
        <v>1789445435</v>
      </c>
      <c r="AP124" s="70">
        <f t="shared" si="67"/>
        <v>2101446100.4000001</v>
      </c>
      <c r="AQ124" s="70">
        <f t="shared" si="67"/>
        <v>2347332938</v>
      </c>
      <c r="AR124" s="70">
        <f t="shared" si="67"/>
        <v>2724928797</v>
      </c>
      <c r="AS124" s="70">
        <f t="shared" si="67"/>
        <v>0</v>
      </c>
      <c r="AT124" s="70">
        <f t="shared" si="67"/>
        <v>0</v>
      </c>
      <c r="AU124" s="70">
        <f t="shared" si="67"/>
        <v>0</v>
      </c>
      <c r="AV124" s="70">
        <f t="shared" si="67"/>
        <v>18167148754.400002</v>
      </c>
      <c r="AW124" s="70">
        <f t="shared" si="67"/>
        <v>1315784371</v>
      </c>
      <c r="AX124" s="70">
        <f t="shared" si="67"/>
        <v>985699631</v>
      </c>
      <c r="AY124" s="70">
        <f t="shared" si="67"/>
        <v>1618781221</v>
      </c>
      <c r="AZ124" s="70">
        <f t="shared" si="67"/>
        <v>3119228051</v>
      </c>
      <c r="BA124" s="70">
        <f t="shared" si="67"/>
        <v>2100893861</v>
      </c>
      <c r="BB124" s="70">
        <f t="shared" si="67"/>
        <v>1776364248</v>
      </c>
      <c r="BC124" s="70">
        <f t="shared" si="67"/>
        <v>2178135636.4000001</v>
      </c>
      <c r="BD124" s="70">
        <f t="shared" si="67"/>
        <v>2347332938</v>
      </c>
      <c r="BE124" s="70">
        <f t="shared" si="67"/>
        <v>2724928797</v>
      </c>
      <c r="BF124" s="70">
        <f t="shared" si="67"/>
        <v>0</v>
      </c>
      <c r="BG124" s="70">
        <f t="shared" si="67"/>
        <v>0</v>
      </c>
      <c r="BH124" s="70">
        <f t="shared" si="67"/>
        <v>0</v>
      </c>
      <c r="BI124" s="71">
        <f t="shared" si="67"/>
        <v>18167148754.400002</v>
      </c>
      <c r="BJ124" s="72">
        <f t="shared" si="67"/>
        <v>77010644</v>
      </c>
      <c r="BK124" s="72">
        <f t="shared" si="67"/>
        <v>602370067.5999999</v>
      </c>
      <c r="BL124" s="72">
        <f t="shared" si="67"/>
        <v>8645781553</v>
      </c>
      <c r="BM124" s="72">
        <f t="shared" si="67"/>
        <v>0</v>
      </c>
    </row>
    <row r="125" spans="1:65" s="64" customFormat="1" ht="28.5" hidden="1" x14ac:dyDescent="0.2">
      <c r="A125" s="65"/>
      <c r="B125" s="66"/>
      <c r="C125" s="67"/>
      <c r="D125" s="67"/>
      <c r="E125" s="67"/>
      <c r="F125" s="67"/>
      <c r="G125" s="67"/>
      <c r="H125" s="68" t="s">
        <v>169</v>
      </c>
      <c r="I125" s="78">
        <v>4523235862</v>
      </c>
      <c r="J125" s="90">
        <v>1723285680</v>
      </c>
      <c r="K125" s="89">
        <v>0</v>
      </c>
      <c r="L125" s="89">
        <v>129493721</v>
      </c>
      <c r="M125" s="89">
        <v>170717148</v>
      </c>
      <c r="N125" s="90">
        <v>67779169</v>
      </c>
      <c r="O125" s="89">
        <v>48549876</v>
      </c>
      <c r="P125" s="78">
        <v>338588558</v>
      </c>
      <c r="Q125" s="78">
        <v>-78151</v>
      </c>
      <c r="R125" s="78">
        <v>1967889217</v>
      </c>
      <c r="S125" s="61"/>
      <c r="T125" s="61"/>
      <c r="U125" s="61"/>
      <c r="V125" s="61">
        <f>SUM(J125:U125)</f>
        <v>4446225218</v>
      </c>
      <c r="W125" s="90">
        <v>1661711694</v>
      </c>
      <c r="X125" s="89">
        <v>0</v>
      </c>
      <c r="Y125" s="89">
        <v>2527881</v>
      </c>
      <c r="Z125" s="89">
        <v>0</v>
      </c>
      <c r="AA125" s="90">
        <v>63608349</v>
      </c>
      <c r="AB125" s="89">
        <v>-41657876.600000001</v>
      </c>
      <c r="AC125" s="78">
        <v>125764157</v>
      </c>
      <c r="AD125" s="78">
        <v>456519758</v>
      </c>
      <c r="AE125" s="78">
        <v>1575381188</v>
      </c>
      <c r="AF125" s="61"/>
      <c r="AG125" s="61"/>
      <c r="AH125" s="61"/>
      <c r="AI125" s="61">
        <f>SUM(W125:AH125)</f>
        <v>3843855150.4000001</v>
      </c>
      <c r="AJ125" s="90">
        <v>0</v>
      </c>
      <c r="AK125" s="89">
        <v>170038953</v>
      </c>
      <c r="AL125" s="89">
        <v>55299929</v>
      </c>
      <c r="AM125" s="89">
        <v>260355876</v>
      </c>
      <c r="AN125" s="90">
        <v>199299753</v>
      </c>
      <c r="AO125" s="89">
        <v>121322893</v>
      </c>
      <c r="AP125" s="78">
        <v>28673930.399999999</v>
      </c>
      <c r="AQ125" s="78">
        <v>197258714</v>
      </c>
      <c r="AR125" s="101">
        <v>898869956</v>
      </c>
      <c r="AS125" s="61"/>
      <c r="AT125" s="61"/>
      <c r="AU125" s="61"/>
      <c r="AV125" s="61">
        <f>SUM(AJ125:AU125)</f>
        <v>1931120004.4000001</v>
      </c>
      <c r="AW125" s="90">
        <v>0</v>
      </c>
      <c r="AX125" s="89">
        <v>170038953</v>
      </c>
      <c r="AY125" s="89">
        <v>52851745</v>
      </c>
      <c r="AZ125" s="89">
        <v>262804060</v>
      </c>
      <c r="BA125" s="90">
        <v>135691404</v>
      </c>
      <c r="BB125" s="89">
        <v>108241706</v>
      </c>
      <c r="BC125" s="78">
        <v>105363466.40000001</v>
      </c>
      <c r="BD125" s="78">
        <v>197258714</v>
      </c>
      <c r="BE125" s="78">
        <v>898869956</v>
      </c>
      <c r="BF125" s="61"/>
      <c r="BG125" s="61"/>
      <c r="BH125" s="61"/>
      <c r="BI125" s="62">
        <f>SUM(AW125:BH125)</f>
        <v>1931120004.4000001</v>
      </c>
      <c r="BJ125" s="63">
        <f>+I125-V125</f>
        <v>77010644</v>
      </c>
      <c r="BK125" s="63">
        <f>+V125-AI125</f>
        <v>602370067.5999999</v>
      </c>
      <c r="BL125" s="63">
        <f>+AI125-AV125</f>
        <v>1912735146</v>
      </c>
      <c r="BM125" s="63">
        <f>+AV125-BI125</f>
        <v>0</v>
      </c>
    </row>
    <row r="126" spans="1:65" s="64" customFormat="1" ht="28.5" hidden="1" x14ac:dyDescent="0.2">
      <c r="A126" s="65"/>
      <c r="B126" s="66"/>
      <c r="C126" s="67"/>
      <c r="D126" s="67"/>
      <c r="E126" s="67"/>
      <c r="F126" s="67"/>
      <c r="G126" s="67"/>
      <c r="H126" s="68" t="s">
        <v>170</v>
      </c>
      <c r="I126" s="78">
        <v>22969075157</v>
      </c>
      <c r="J126" s="90">
        <v>23010075157</v>
      </c>
      <c r="K126" s="89">
        <v>0</v>
      </c>
      <c r="L126" s="89">
        <v>0</v>
      </c>
      <c r="M126" s="89">
        <v>0</v>
      </c>
      <c r="N126" s="90">
        <v>0</v>
      </c>
      <c r="O126" s="89">
        <v>0</v>
      </c>
      <c r="P126" s="78">
        <v>0</v>
      </c>
      <c r="Q126" s="78">
        <v>0</v>
      </c>
      <c r="R126" s="78">
        <v>-41000000</v>
      </c>
      <c r="S126" s="61"/>
      <c r="T126" s="61"/>
      <c r="U126" s="61"/>
      <c r="V126" s="61">
        <f>SUM(J126:U126)</f>
        <v>22969075157</v>
      </c>
      <c r="W126" s="90">
        <v>23010075157</v>
      </c>
      <c r="X126" s="89">
        <v>0</v>
      </c>
      <c r="Y126" s="89">
        <v>0</v>
      </c>
      <c r="Z126" s="89">
        <v>0</v>
      </c>
      <c r="AA126" s="90">
        <v>0</v>
      </c>
      <c r="AB126" s="89">
        <v>0</v>
      </c>
      <c r="AC126" s="78">
        <v>0</v>
      </c>
      <c r="AD126" s="78">
        <v>0</v>
      </c>
      <c r="AE126" s="78">
        <v>-41000000</v>
      </c>
      <c r="AF126" s="61"/>
      <c r="AG126" s="61"/>
      <c r="AH126" s="61"/>
      <c r="AI126" s="61">
        <f>SUM(W126:AH126)</f>
        <v>22969075157</v>
      </c>
      <c r="AJ126" s="90">
        <v>1315784371</v>
      </c>
      <c r="AK126" s="89">
        <v>2127341336</v>
      </c>
      <c r="AL126" s="89">
        <v>1559967709</v>
      </c>
      <c r="AM126" s="89">
        <v>1550705100</v>
      </c>
      <c r="AN126" s="90">
        <v>1965202457</v>
      </c>
      <c r="AO126" s="89">
        <v>1668122542</v>
      </c>
      <c r="AP126" s="78">
        <v>2072772170</v>
      </c>
      <c r="AQ126" s="78">
        <v>2150074224</v>
      </c>
      <c r="AR126" s="101">
        <v>1826058841</v>
      </c>
      <c r="AS126" s="61"/>
      <c r="AT126" s="61"/>
      <c r="AU126" s="61"/>
      <c r="AV126" s="61">
        <f>SUM(AJ126:AU126)</f>
        <v>16236028750</v>
      </c>
      <c r="AW126" s="90">
        <v>1315784371</v>
      </c>
      <c r="AX126" s="89">
        <v>815660678</v>
      </c>
      <c r="AY126" s="89">
        <v>1565929476</v>
      </c>
      <c r="AZ126" s="89">
        <v>2856423991</v>
      </c>
      <c r="BA126" s="90">
        <v>1965202457</v>
      </c>
      <c r="BB126" s="89">
        <v>1668122542</v>
      </c>
      <c r="BC126" s="78">
        <v>2072772170</v>
      </c>
      <c r="BD126" s="78">
        <v>2150074224</v>
      </c>
      <c r="BE126" s="78">
        <v>1826058841</v>
      </c>
      <c r="BF126" s="61"/>
      <c r="BG126" s="61"/>
      <c r="BH126" s="61"/>
      <c r="BI126" s="62">
        <f>SUM(AW126:BH126)</f>
        <v>16236028750</v>
      </c>
      <c r="BJ126" s="63">
        <f>+I126-V126</f>
        <v>0</v>
      </c>
      <c r="BK126" s="63">
        <f>+V126-AI126</f>
        <v>0</v>
      </c>
      <c r="BL126" s="63">
        <f>+AI126-AV126</f>
        <v>6733046407</v>
      </c>
      <c r="BM126" s="63">
        <f>+AV126-BI126</f>
        <v>0</v>
      </c>
    </row>
    <row r="127" spans="1:65" ht="15" x14ac:dyDescent="0.2">
      <c r="A127" s="54"/>
      <c r="B127" s="28"/>
      <c r="C127" s="105"/>
      <c r="D127" s="105"/>
      <c r="E127" s="105"/>
      <c r="F127" s="105"/>
      <c r="G127" s="105"/>
      <c r="H127" s="29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49"/>
      <c r="BJ127" s="37"/>
      <c r="BK127" s="37"/>
      <c r="BL127" s="37"/>
      <c r="BM127" s="37"/>
    </row>
    <row r="128" spans="1:65" ht="15" x14ac:dyDescent="0.2">
      <c r="A128" s="54" t="s">
        <v>87</v>
      </c>
      <c r="B128" s="26"/>
      <c r="C128" s="105"/>
      <c r="D128" s="105"/>
      <c r="E128" s="105"/>
      <c r="F128" s="105"/>
      <c r="G128" s="34">
        <v>20</v>
      </c>
      <c r="H128" s="27" t="s">
        <v>109</v>
      </c>
      <c r="I128" s="18">
        <f>+I129</f>
        <v>849394000</v>
      </c>
      <c r="J128" s="18">
        <f t="shared" ref="J128:BI128" si="68">+J129</f>
        <v>0</v>
      </c>
      <c r="K128" s="18">
        <f t="shared" si="68"/>
        <v>285543531</v>
      </c>
      <c r="L128" s="18">
        <f t="shared" si="68"/>
        <v>30363972</v>
      </c>
      <c r="M128" s="18">
        <f t="shared" si="68"/>
        <v>-275104425</v>
      </c>
      <c r="N128" s="18">
        <f t="shared" si="68"/>
        <v>507955126</v>
      </c>
      <c r="O128" s="18">
        <f t="shared" si="68"/>
        <v>143122208</v>
      </c>
      <c r="P128" s="18">
        <f t="shared" si="68"/>
        <v>46625760</v>
      </c>
      <c r="Q128" s="18">
        <f t="shared" si="68"/>
        <v>45239038</v>
      </c>
      <c r="R128" s="18">
        <f t="shared" si="68"/>
        <v>5845568</v>
      </c>
      <c r="S128" s="18">
        <f t="shared" si="68"/>
        <v>0</v>
      </c>
      <c r="T128" s="18">
        <f t="shared" si="68"/>
        <v>0</v>
      </c>
      <c r="U128" s="18">
        <f t="shared" si="68"/>
        <v>0</v>
      </c>
      <c r="V128" s="18">
        <f t="shared" si="68"/>
        <v>789590778</v>
      </c>
      <c r="W128" s="18">
        <f t="shared" si="68"/>
        <v>0</v>
      </c>
      <c r="X128" s="18">
        <f t="shared" si="68"/>
        <v>6431531</v>
      </c>
      <c r="Y128" s="18">
        <f t="shared" si="68"/>
        <v>3302156</v>
      </c>
      <c r="Z128" s="18">
        <f t="shared" si="68"/>
        <v>31069391</v>
      </c>
      <c r="AA128" s="18">
        <f t="shared" si="68"/>
        <v>1288132</v>
      </c>
      <c r="AB128" s="18">
        <f t="shared" si="68"/>
        <v>0</v>
      </c>
      <c r="AC128" s="18">
        <f t="shared" si="68"/>
        <v>142971608</v>
      </c>
      <c r="AD128" s="18">
        <f t="shared" si="68"/>
        <v>188003893</v>
      </c>
      <c r="AE128" s="18">
        <f t="shared" si="68"/>
        <v>20620630</v>
      </c>
      <c r="AF128" s="18">
        <f t="shared" si="68"/>
        <v>0</v>
      </c>
      <c r="AG128" s="18">
        <f t="shared" si="68"/>
        <v>0</v>
      </c>
      <c r="AH128" s="18">
        <f t="shared" si="68"/>
        <v>0</v>
      </c>
      <c r="AI128" s="18">
        <f t="shared" si="68"/>
        <v>393687341</v>
      </c>
      <c r="AJ128" s="18">
        <f t="shared" si="68"/>
        <v>0</v>
      </c>
      <c r="AK128" s="18">
        <f t="shared" si="68"/>
        <v>0</v>
      </c>
      <c r="AL128" s="18">
        <f t="shared" si="68"/>
        <v>9733687</v>
      </c>
      <c r="AM128" s="18">
        <f t="shared" si="68"/>
        <v>31069391</v>
      </c>
      <c r="AN128" s="18">
        <f t="shared" si="68"/>
        <v>647580</v>
      </c>
      <c r="AO128" s="18">
        <f t="shared" si="68"/>
        <v>640552</v>
      </c>
      <c r="AP128" s="18">
        <f t="shared" si="68"/>
        <v>2865416</v>
      </c>
      <c r="AQ128" s="18">
        <f t="shared" si="68"/>
        <v>321597813</v>
      </c>
      <c r="AR128" s="18">
        <f t="shared" si="68"/>
        <v>13202402</v>
      </c>
      <c r="AS128" s="18">
        <f t="shared" si="68"/>
        <v>0</v>
      </c>
      <c r="AT128" s="18">
        <f t="shared" si="68"/>
        <v>0</v>
      </c>
      <c r="AU128" s="18">
        <f t="shared" si="68"/>
        <v>0</v>
      </c>
      <c r="AV128" s="18">
        <f t="shared" si="68"/>
        <v>379756841</v>
      </c>
      <c r="AW128" s="18">
        <f t="shared" si="68"/>
        <v>0</v>
      </c>
      <c r="AX128" s="18">
        <f t="shared" si="68"/>
        <v>0</v>
      </c>
      <c r="AY128" s="18">
        <f t="shared" si="68"/>
        <v>9733687</v>
      </c>
      <c r="AZ128" s="18">
        <f t="shared" si="68"/>
        <v>31069391</v>
      </c>
      <c r="BA128" s="18">
        <f t="shared" si="68"/>
        <v>647580</v>
      </c>
      <c r="BB128" s="18">
        <f t="shared" si="68"/>
        <v>640552</v>
      </c>
      <c r="BC128" s="18">
        <f t="shared" si="68"/>
        <v>2865416</v>
      </c>
      <c r="BD128" s="18">
        <f t="shared" si="68"/>
        <v>320911318</v>
      </c>
      <c r="BE128" s="18">
        <f t="shared" si="68"/>
        <v>13202402</v>
      </c>
      <c r="BF128" s="18">
        <f t="shared" si="68"/>
        <v>0</v>
      </c>
      <c r="BG128" s="18">
        <f t="shared" si="68"/>
        <v>0</v>
      </c>
      <c r="BH128" s="18">
        <f t="shared" si="68"/>
        <v>0</v>
      </c>
      <c r="BI128" s="51">
        <f t="shared" si="68"/>
        <v>379070346</v>
      </c>
      <c r="BJ128" s="39">
        <f>+BJ129</f>
        <v>59803222</v>
      </c>
      <c r="BK128" s="39">
        <f>+BK129</f>
        <v>395903437</v>
      </c>
      <c r="BL128" s="39">
        <f>+BL129</f>
        <v>13930500</v>
      </c>
      <c r="BM128" s="39">
        <f>+BM129</f>
        <v>686495</v>
      </c>
    </row>
    <row r="129" spans="1:65" s="64" customFormat="1" ht="15" hidden="1" x14ac:dyDescent="0.2">
      <c r="A129" s="65"/>
      <c r="B129" s="66">
        <v>10</v>
      </c>
      <c r="C129" s="67"/>
      <c r="D129" s="67"/>
      <c r="E129" s="67"/>
      <c r="F129" s="67"/>
      <c r="G129" s="67"/>
      <c r="H129" s="68" t="s">
        <v>110</v>
      </c>
      <c r="I129" s="78">
        <v>849394000</v>
      </c>
      <c r="J129" s="61">
        <v>0</v>
      </c>
      <c r="K129" s="89">
        <v>285543531</v>
      </c>
      <c r="L129" s="89">
        <v>30363972</v>
      </c>
      <c r="M129" s="89">
        <v>-275104425</v>
      </c>
      <c r="N129" s="90">
        <v>507955126</v>
      </c>
      <c r="O129" s="89">
        <v>143122208</v>
      </c>
      <c r="P129" s="78">
        <v>46625760</v>
      </c>
      <c r="Q129" s="78">
        <v>45239038</v>
      </c>
      <c r="R129" s="78">
        <v>5845568</v>
      </c>
      <c r="S129" s="61"/>
      <c r="T129" s="61"/>
      <c r="U129" s="61"/>
      <c r="V129" s="61">
        <f>SUM(J129:U129)</f>
        <v>789590778</v>
      </c>
      <c r="W129" s="61">
        <v>0</v>
      </c>
      <c r="X129" s="89">
        <v>6431531</v>
      </c>
      <c r="Y129" s="89">
        <v>3302156</v>
      </c>
      <c r="Z129" s="89">
        <v>31069391</v>
      </c>
      <c r="AA129" s="90">
        <v>1288132</v>
      </c>
      <c r="AB129" s="89">
        <v>0</v>
      </c>
      <c r="AC129" s="78">
        <v>142971608</v>
      </c>
      <c r="AD129" s="78">
        <v>188003893</v>
      </c>
      <c r="AE129" s="78">
        <v>20620630</v>
      </c>
      <c r="AF129" s="61"/>
      <c r="AG129" s="61"/>
      <c r="AH129" s="61"/>
      <c r="AI129" s="61">
        <f>SUM(W129:AH129)</f>
        <v>393687341</v>
      </c>
      <c r="AJ129" s="61">
        <v>0</v>
      </c>
      <c r="AK129" s="89">
        <v>0</v>
      </c>
      <c r="AL129" s="89">
        <v>9733687</v>
      </c>
      <c r="AM129" s="89">
        <v>31069391</v>
      </c>
      <c r="AN129" s="90">
        <v>647580</v>
      </c>
      <c r="AO129" s="89">
        <v>640552</v>
      </c>
      <c r="AP129" s="78">
        <v>2865416</v>
      </c>
      <c r="AQ129" s="78">
        <v>321597813</v>
      </c>
      <c r="AR129" s="101">
        <v>13202402</v>
      </c>
      <c r="AS129" s="61"/>
      <c r="AT129" s="61"/>
      <c r="AU129" s="61"/>
      <c r="AV129" s="61">
        <f>SUM(AJ129:AU129)</f>
        <v>379756841</v>
      </c>
      <c r="AW129" s="61">
        <v>0</v>
      </c>
      <c r="AX129" s="89">
        <v>0</v>
      </c>
      <c r="AY129" s="89">
        <v>9733687</v>
      </c>
      <c r="AZ129" s="89">
        <v>31069391</v>
      </c>
      <c r="BA129" s="90">
        <v>647580</v>
      </c>
      <c r="BB129" s="89">
        <v>640552</v>
      </c>
      <c r="BC129" s="78">
        <v>2865416</v>
      </c>
      <c r="BD129" s="78">
        <v>320911318</v>
      </c>
      <c r="BE129" s="78">
        <v>13202402</v>
      </c>
      <c r="BF129" s="61"/>
      <c r="BG129" s="61"/>
      <c r="BH129" s="61"/>
      <c r="BI129" s="62">
        <f>SUM(AW129:BH129)</f>
        <v>379070346</v>
      </c>
      <c r="BJ129" s="63">
        <f>+I129-V129</f>
        <v>59803222</v>
      </c>
      <c r="BK129" s="63">
        <f>+V129-AI129</f>
        <v>395903437</v>
      </c>
      <c r="BL129" s="63">
        <f>+AI129-AV129</f>
        <v>13930500</v>
      </c>
      <c r="BM129" s="63">
        <f>+AV129-BI129</f>
        <v>686495</v>
      </c>
    </row>
    <row r="130" spans="1:65" ht="15" x14ac:dyDescent="0.2">
      <c r="A130" s="54"/>
      <c r="B130" s="28"/>
      <c r="C130" s="105"/>
      <c r="D130" s="105"/>
      <c r="E130" s="105"/>
      <c r="F130" s="105"/>
      <c r="G130" s="105"/>
      <c r="H130" s="29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49"/>
      <c r="BJ130" s="37"/>
      <c r="BK130" s="37"/>
      <c r="BL130" s="37"/>
      <c r="BM130" s="37"/>
    </row>
    <row r="131" spans="1:65" ht="15" x14ac:dyDescent="0.2">
      <c r="A131" s="54" t="s">
        <v>88</v>
      </c>
      <c r="B131" s="26"/>
      <c r="C131" s="105"/>
      <c r="D131" s="105"/>
      <c r="E131" s="105"/>
      <c r="F131" s="105"/>
      <c r="G131" s="34">
        <v>20</v>
      </c>
      <c r="H131" s="27" t="s">
        <v>111</v>
      </c>
      <c r="I131" s="18">
        <f>+I132</f>
        <v>47163231924</v>
      </c>
      <c r="J131" s="18">
        <f t="shared" ref="J131:BI131" si="69">+J132</f>
        <v>47625388082</v>
      </c>
      <c r="K131" s="18">
        <f t="shared" si="69"/>
        <v>0</v>
      </c>
      <c r="L131" s="18">
        <f t="shared" si="69"/>
        <v>48107902</v>
      </c>
      <c r="M131" s="18">
        <f t="shared" si="69"/>
        <v>35140000</v>
      </c>
      <c r="N131" s="18">
        <f t="shared" si="69"/>
        <v>0</v>
      </c>
      <c r="O131" s="18">
        <f t="shared" si="69"/>
        <v>306595940</v>
      </c>
      <c r="P131" s="18">
        <f t="shared" si="69"/>
        <v>0</v>
      </c>
      <c r="Q131" s="18">
        <f t="shared" si="69"/>
        <v>-881736</v>
      </c>
      <c r="R131" s="18">
        <f t="shared" si="69"/>
        <v>-1010200717</v>
      </c>
      <c r="S131" s="18">
        <f t="shared" si="69"/>
        <v>0</v>
      </c>
      <c r="T131" s="18">
        <f t="shared" si="69"/>
        <v>0</v>
      </c>
      <c r="U131" s="18">
        <f t="shared" si="69"/>
        <v>0</v>
      </c>
      <c r="V131" s="18">
        <f t="shared" si="69"/>
        <v>47004149471</v>
      </c>
      <c r="W131" s="18">
        <f t="shared" si="69"/>
        <v>40744188935</v>
      </c>
      <c r="X131" s="18">
        <f t="shared" si="69"/>
        <v>726628316</v>
      </c>
      <c r="Y131" s="18">
        <f t="shared" si="69"/>
        <v>662797180</v>
      </c>
      <c r="Z131" s="18">
        <f t="shared" si="69"/>
        <v>102629507</v>
      </c>
      <c r="AA131" s="18">
        <f t="shared" si="69"/>
        <v>117202001</v>
      </c>
      <c r="AB131" s="18">
        <f t="shared" si="69"/>
        <v>538668734</v>
      </c>
      <c r="AC131" s="18">
        <f t="shared" si="69"/>
        <v>70560229</v>
      </c>
      <c r="AD131" s="18">
        <f t="shared" si="69"/>
        <v>197193150</v>
      </c>
      <c r="AE131" s="18">
        <f t="shared" si="69"/>
        <v>1755532400</v>
      </c>
      <c r="AF131" s="18">
        <f t="shared" si="69"/>
        <v>0</v>
      </c>
      <c r="AG131" s="18">
        <f t="shared" si="69"/>
        <v>0</v>
      </c>
      <c r="AH131" s="18">
        <f t="shared" si="69"/>
        <v>0</v>
      </c>
      <c r="AI131" s="18">
        <f t="shared" si="69"/>
        <v>44915400452</v>
      </c>
      <c r="AJ131" s="18">
        <f t="shared" si="69"/>
        <v>0</v>
      </c>
      <c r="AK131" s="18">
        <f t="shared" si="69"/>
        <v>832994122</v>
      </c>
      <c r="AL131" s="18">
        <f t="shared" si="69"/>
        <v>3340871895</v>
      </c>
      <c r="AM131" s="18">
        <f t="shared" si="69"/>
        <v>3833475930</v>
      </c>
      <c r="AN131" s="18">
        <f t="shared" si="69"/>
        <v>7645568329</v>
      </c>
      <c r="AO131" s="18">
        <f t="shared" si="69"/>
        <v>3862317261</v>
      </c>
      <c r="AP131" s="18">
        <f t="shared" si="69"/>
        <v>4143732714</v>
      </c>
      <c r="AQ131" s="18">
        <f t="shared" si="69"/>
        <v>0</v>
      </c>
      <c r="AR131" s="18">
        <f t="shared" si="69"/>
        <v>4918488521</v>
      </c>
      <c r="AS131" s="18">
        <f t="shared" si="69"/>
        <v>0</v>
      </c>
      <c r="AT131" s="18">
        <f t="shared" si="69"/>
        <v>0</v>
      </c>
      <c r="AU131" s="18">
        <f t="shared" si="69"/>
        <v>0</v>
      </c>
      <c r="AV131" s="18">
        <f t="shared" si="69"/>
        <v>28577448772</v>
      </c>
      <c r="AW131" s="18">
        <f t="shared" si="69"/>
        <v>0</v>
      </c>
      <c r="AX131" s="18">
        <f t="shared" si="69"/>
        <v>832994122</v>
      </c>
      <c r="AY131" s="18">
        <f t="shared" si="69"/>
        <v>3340871895</v>
      </c>
      <c r="AZ131" s="18">
        <f t="shared" si="69"/>
        <v>3833475930</v>
      </c>
      <c r="BA131" s="18">
        <f t="shared" si="69"/>
        <v>7645568329</v>
      </c>
      <c r="BB131" s="18">
        <f t="shared" si="69"/>
        <v>3861277619</v>
      </c>
      <c r="BC131" s="18">
        <f t="shared" si="69"/>
        <v>4143732714</v>
      </c>
      <c r="BD131" s="18">
        <f t="shared" si="69"/>
        <v>1039642</v>
      </c>
      <c r="BE131" s="18">
        <f t="shared" si="69"/>
        <v>4918488521</v>
      </c>
      <c r="BF131" s="18">
        <f t="shared" si="69"/>
        <v>0</v>
      </c>
      <c r="BG131" s="18">
        <f t="shared" si="69"/>
        <v>0</v>
      </c>
      <c r="BH131" s="18">
        <f t="shared" si="69"/>
        <v>0</v>
      </c>
      <c r="BI131" s="51">
        <f t="shared" si="69"/>
        <v>28577448772</v>
      </c>
      <c r="BJ131" s="39">
        <f>+BJ132</f>
        <v>159082453</v>
      </c>
      <c r="BK131" s="39">
        <f>+BK132</f>
        <v>2088749019</v>
      </c>
      <c r="BL131" s="39">
        <f>+BL132</f>
        <v>16337951680</v>
      </c>
      <c r="BM131" s="39">
        <f>+BM132</f>
        <v>0</v>
      </c>
    </row>
    <row r="132" spans="1:65" s="64" customFormat="1" ht="15" hidden="1" x14ac:dyDescent="0.2">
      <c r="A132" s="65"/>
      <c r="B132" s="66">
        <v>11</v>
      </c>
      <c r="C132" s="67"/>
      <c r="D132" s="67"/>
      <c r="E132" s="67"/>
      <c r="F132" s="67"/>
      <c r="G132" s="67"/>
      <c r="H132" s="68" t="s">
        <v>112</v>
      </c>
      <c r="I132" s="78">
        <v>47163231924</v>
      </c>
      <c r="J132" s="90">
        <v>47625388082</v>
      </c>
      <c r="K132" s="89">
        <v>0</v>
      </c>
      <c r="L132" s="89">
        <v>48107902</v>
      </c>
      <c r="M132" s="89">
        <v>35140000</v>
      </c>
      <c r="N132" s="90">
        <v>0</v>
      </c>
      <c r="O132" s="89">
        <v>306595940</v>
      </c>
      <c r="P132" s="78">
        <v>0</v>
      </c>
      <c r="Q132" s="78">
        <v>-881736</v>
      </c>
      <c r="R132" s="78">
        <v>-1010200717</v>
      </c>
      <c r="S132" s="61"/>
      <c r="T132" s="61"/>
      <c r="U132" s="61"/>
      <c r="V132" s="61">
        <f>SUM(J132:U132)</f>
        <v>47004149471</v>
      </c>
      <c r="W132" s="90">
        <v>40744188935</v>
      </c>
      <c r="X132" s="89">
        <v>726628316</v>
      </c>
      <c r="Y132" s="89">
        <v>662797180</v>
      </c>
      <c r="Z132" s="89">
        <v>102629507</v>
      </c>
      <c r="AA132" s="90">
        <v>117202001</v>
      </c>
      <c r="AB132" s="89">
        <v>538668734</v>
      </c>
      <c r="AC132" s="78">
        <v>70560229</v>
      </c>
      <c r="AD132" s="78">
        <v>197193150</v>
      </c>
      <c r="AE132" s="78">
        <v>1755532400</v>
      </c>
      <c r="AF132" s="61"/>
      <c r="AG132" s="61"/>
      <c r="AH132" s="61"/>
      <c r="AI132" s="61">
        <f>SUM(W132:AH132)</f>
        <v>44915400452</v>
      </c>
      <c r="AJ132" s="61">
        <v>0</v>
      </c>
      <c r="AK132" s="89">
        <v>832994122</v>
      </c>
      <c r="AL132" s="89">
        <v>3340871895</v>
      </c>
      <c r="AM132" s="89">
        <v>3833475930</v>
      </c>
      <c r="AN132" s="90">
        <v>7645568329</v>
      </c>
      <c r="AO132" s="89">
        <v>3862317261</v>
      </c>
      <c r="AP132" s="78">
        <v>4143732714</v>
      </c>
      <c r="AQ132" s="61">
        <v>0</v>
      </c>
      <c r="AR132" s="101">
        <v>4918488521</v>
      </c>
      <c r="AS132" s="61"/>
      <c r="AT132" s="61"/>
      <c r="AU132" s="61"/>
      <c r="AV132" s="61">
        <f>SUM(AJ132:AU132)</f>
        <v>28577448772</v>
      </c>
      <c r="AW132" s="61">
        <v>0</v>
      </c>
      <c r="AX132" s="89">
        <v>832994122</v>
      </c>
      <c r="AY132" s="89">
        <v>3340871895</v>
      </c>
      <c r="AZ132" s="89">
        <v>3833475930</v>
      </c>
      <c r="BA132" s="90">
        <v>7645568329</v>
      </c>
      <c r="BB132" s="89">
        <v>3861277619</v>
      </c>
      <c r="BC132" s="78">
        <v>4143732714</v>
      </c>
      <c r="BD132" s="78">
        <v>1039642</v>
      </c>
      <c r="BE132" s="78">
        <v>4918488521</v>
      </c>
      <c r="BF132" s="61"/>
      <c r="BG132" s="61"/>
      <c r="BH132" s="61"/>
      <c r="BI132" s="62">
        <f>SUM(AW132:BH132)</f>
        <v>28577448772</v>
      </c>
      <c r="BJ132" s="63">
        <f>+I132-V132</f>
        <v>159082453</v>
      </c>
      <c r="BK132" s="63">
        <f>+V132-AI132</f>
        <v>2088749019</v>
      </c>
      <c r="BL132" s="63">
        <f>+AI132-AV132</f>
        <v>16337951680</v>
      </c>
      <c r="BM132" s="63">
        <f>+AV132-BI132</f>
        <v>0</v>
      </c>
    </row>
    <row r="133" spans="1:65" ht="15" x14ac:dyDescent="0.2">
      <c r="A133" s="54"/>
      <c r="B133" s="28"/>
      <c r="C133" s="105"/>
      <c r="D133" s="105"/>
      <c r="E133" s="105"/>
      <c r="F133" s="105"/>
      <c r="G133" s="105"/>
      <c r="H133" s="29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49"/>
      <c r="BJ133" s="37"/>
      <c r="BK133" s="37"/>
      <c r="BL133" s="37"/>
      <c r="BM133" s="37"/>
    </row>
    <row r="134" spans="1:65" ht="15" x14ac:dyDescent="0.2">
      <c r="A134" s="54" t="s">
        <v>89</v>
      </c>
      <c r="B134" s="26"/>
      <c r="C134" s="105"/>
      <c r="D134" s="105"/>
      <c r="E134" s="105"/>
      <c r="F134" s="105"/>
      <c r="G134" s="34">
        <v>20</v>
      </c>
      <c r="H134" s="27" t="s">
        <v>113</v>
      </c>
      <c r="I134" s="18">
        <f>SUM(I135:I137)</f>
        <v>807800000</v>
      </c>
      <c r="J134" s="18">
        <f t="shared" ref="J134:BI134" si="70">SUM(J135:J137)</f>
        <v>908620000</v>
      </c>
      <c r="K134" s="18">
        <f t="shared" si="70"/>
        <v>0</v>
      </c>
      <c r="L134" s="18">
        <f t="shared" si="70"/>
        <v>290781</v>
      </c>
      <c r="M134" s="18">
        <f t="shared" si="70"/>
        <v>0</v>
      </c>
      <c r="N134" s="18">
        <f t="shared" si="70"/>
        <v>0</v>
      </c>
      <c r="O134" s="18">
        <f t="shared" si="70"/>
        <v>0</v>
      </c>
      <c r="P134" s="18">
        <f t="shared" si="70"/>
        <v>0</v>
      </c>
      <c r="Q134" s="18">
        <f t="shared" si="70"/>
        <v>0</v>
      </c>
      <c r="R134" s="18">
        <f t="shared" si="70"/>
        <v>-129385542</v>
      </c>
      <c r="S134" s="18">
        <f t="shared" si="70"/>
        <v>0</v>
      </c>
      <c r="T134" s="18">
        <f t="shared" si="70"/>
        <v>0</v>
      </c>
      <c r="U134" s="18">
        <f t="shared" si="70"/>
        <v>0</v>
      </c>
      <c r="V134" s="18">
        <f t="shared" si="70"/>
        <v>779525239</v>
      </c>
      <c r="W134" s="18">
        <f t="shared" si="70"/>
        <v>792246298</v>
      </c>
      <c r="X134" s="18">
        <f t="shared" si="70"/>
        <v>0</v>
      </c>
      <c r="Y134" s="18">
        <f t="shared" si="70"/>
        <v>290781</v>
      </c>
      <c r="Z134" s="18">
        <f t="shared" si="70"/>
        <v>0</v>
      </c>
      <c r="AA134" s="18">
        <f t="shared" si="70"/>
        <v>0</v>
      </c>
      <c r="AB134" s="18">
        <f t="shared" si="70"/>
        <v>0</v>
      </c>
      <c r="AC134" s="18">
        <f t="shared" si="70"/>
        <v>-13011840</v>
      </c>
      <c r="AD134" s="18">
        <f t="shared" si="70"/>
        <v>0</v>
      </c>
      <c r="AE134" s="18">
        <f t="shared" si="70"/>
        <v>0</v>
      </c>
      <c r="AF134" s="18">
        <f t="shared" si="70"/>
        <v>0</v>
      </c>
      <c r="AG134" s="18">
        <f t="shared" si="70"/>
        <v>0</v>
      </c>
      <c r="AH134" s="18">
        <f t="shared" si="70"/>
        <v>0</v>
      </c>
      <c r="AI134" s="18">
        <f t="shared" si="70"/>
        <v>779525239</v>
      </c>
      <c r="AJ134" s="18">
        <f t="shared" si="70"/>
        <v>0</v>
      </c>
      <c r="AK134" s="18">
        <f t="shared" si="70"/>
        <v>64676383</v>
      </c>
      <c r="AL134" s="18">
        <f t="shared" si="70"/>
        <v>40875222</v>
      </c>
      <c r="AM134" s="18">
        <f t="shared" si="70"/>
        <v>117197607</v>
      </c>
      <c r="AN134" s="18">
        <f t="shared" si="70"/>
        <v>103972222</v>
      </c>
      <c r="AO134" s="18">
        <f t="shared" si="70"/>
        <v>68505440</v>
      </c>
      <c r="AP134" s="18">
        <f t="shared" si="70"/>
        <v>16773306</v>
      </c>
      <c r="AQ134" s="18">
        <f t="shared" si="70"/>
        <v>61588372</v>
      </c>
      <c r="AR134" s="18">
        <f t="shared" si="70"/>
        <v>60142612</v>
      </c>
      <c r="AS134" s="18">
        <f t="shared" si="70"/>
        <v>0</v>
      </c>
      <c r="AT134" s="18">
        <f t="shared" si="70"/>
        <v>0</v>
      </c>
      <c r="AU134" s="18">
        <f t="shared" si="70"/>
        <v>0</v>
      </c>
      <c r="AV134" s="18">
        <f t="shared" si="70"/>
        <v>533731164</v>
      </c>
      <c r="AW134" s="18">
        <f t="shared" si="70"/>
        <v>0</v>
      </c>
      <c r="AX134" s="18">
        <f t="shared" si="70"/>
        <v>64676383</v>
      </c>
      <c r="AY134" s="18">
        <f t="shared" si="70"/>
        <v>40875222</v>
      </c>
      <c r="AZ134" s="18">
        <f t="shared" si="70"/>
        <v>117197607</v>
      </c>
      <c r="BA134" s="18">
        <f t="shared" si="70"/>
        <v>101763422</v>
      </c>
      <c r="BB134" s="18">
        <f t="shared" si="70"/>
        <v>35834276</v>
      </c>
      <c r="BC134" s="18">
        <f t="shared" si="70"/>
        <v>51653270</v>
      </c>
      <c r="BD134" s="18">
        <f t="shared" si="70"/>
        <v>61588372</v>
      </c>
      <c r="BE134" s="18">
        <f t="shared" si="70"/>
        <v>60142612</v>
      </c>
      <c r="BF134" s="18">
        <f t="shared" si="70"/>
        <v>0</v>
      </c>
      <c r="BG134" s="18">
        <f t="shared" si="70"/>
        <v>0</v>
      </c>
      <c r="BH134" s="18">
        <f t="shared" si="70"/>
        <v>0</v>
      </c>
      <c r="BI134" s="51">
        <f t="shared" si="70"/>
        <v>533731164</v>
      </c>
      <c r="BJ134" s="39">
        <f>SUM(BJ135:BJ137)</f>
        <v>28274761</v>
      </c>
      <c r="BK134" s="39">
        <f>SUM(BK135:BK137)</f>
        <v>0</v>
      </c>
      <c r="BL134" s="39">
        <f>SUM(BL135:BL137)</f>
        <v>245794075</v>
      </c>
      <c r="BM134" s="39">
        <f>SUM(BM135:BM137)</f>
        <v>0</v>
      </c>
    </row>
    <row r="135" spans="1:65" s="64" customFormat="1" ht="15" hidden="1" x14ac:dyDescent="0.2">
      <c r="A135" s="65"/>
      <c r="B135" s="66">
        <v>12</v>
      </c>
      <c r="C135" s="67"/>
      <c r="D135" s="67"/>
      <c r="E135" s="67"/>
      <c r="F135" s="67"/>
      <c r="G135" s="67"/>
      <c r="H135" s="68" t="s">
        <v>114</v>
      </c>
      <c r="I135" s="78">
        <v>0</v>
      </c>
      <c r="J135" s="90">
        <v>0</v>
      </c>
      <c r="K135" s="89">
        <v>0</v>
      </c>
      <c r="L135" s="89">
        <v>0</v>
      </c>
      <c r="M135" s="89">
        <v>0</v>
      </c>
      <c r="N135" s="90">
        <v>0</v>
      </c>
      <c r="O135" s="89">
        <v>0</v>
      </c>
      <c r="P135" s="78">
        <v>0</v>
      </c>
      <c r="Q135" s="78">
        <v>0</v>
      </c>
      <c r="R135" s="78">
        <v>0</v>
      </c>
      <c r="S135" s="61"/>
      <c r="T135" s="61"/>
      <c r="U135" s="61"/>
      <c r="V135" s="61">
        <f>SUM(J135:U135)</f>
        <v>0</v>
      </c>
      <c r="W135" s="90">
        <v>0</v>
      </c>
      <c r="X135" s="89">
        <v>0</v>
      </c>
      <c r="Y135" s="89">
        <v>0</v>
      </c>
      <c r="Z135" s="89">
        <v>0</v>
      </c>
      <c r="AA135" s="90">
        <v>0</v>
      </c>
      <c r="AB135" s="89">
        <v>0</v>
      </c>
      <c r="AC135" s="78">
        <v>0</v>
      </c>
      <c r="AD135" s="78">
        <v>0</v>
      </c>
      <c r="AE135" s="101">
        <v>0</v>
      </c>
      <c r="AF135" s="61"/>
      <c r="AG135" s="61"/>
      <c r="AH135" s="61"/>
      <c r="AI135" s="61">
        <f>SUM(W135:AH135)</f>
        <v>0</v>
      </c>
      <c r="AJ135" s="61">
        <v>0</v>
      </c>
      <c r="AK135" s="89">
        <v>0</v>
      </c>
      <c r="AL135" s="89">
        <v>0</v>
      </c>
      <c r="AM135" s="89">
        <v>0</v>
      </c>
      <c r="AN135" s="90">
        <v>0</v>
      </c>
      <c r="AO135" s="89">
        <v>0</v>
      </c>
      <c r="AP135" s="78">
        <v>0</v>
      </c>
      <c r="AQ135" s="78">
        <v>0</v>
      </c>
      <c r="AR135" s="101">
        <v>0</v>
      </c>
      <c r="AS135" s="61"/>
      <c r="AT135" s="61"/>
      <c r="AU135" s="61"/>
      <c r="AV135" s="61">
        <f>SUM(AJ135:AU135)</f>
        <v>0</v>
      </c>
      <c r="AW135" s="61">
        <v>0</v>
      </c>
      <c r="AX135" s="89">
        <v>0</v>
      </c>
      <c r="AY135" s="89">
        <v>0</v>
      </c>
      <c r="AZ135" s="89">
        <v>0</v>
      </c>
      <c r="BA135" s="90">
        <v>0</v>
      </c>
      <c r="BB135" s="89">
        <v>0</v>
      </c>
      <c r="BC135" s="78">
        <v>0</v>
      </c>
      <c r="BD135" s="78">
        <v>0</v>
      </c>
      <c r="BE135" s="78">
        <v>0</v>
      </c>
      <c r="BF135" s="61"/>
      <c r="BG135" s="61"/>
      <c r="BH135" s="61"/>
      <c r="BI135" s="62">
        <f>SUM(AW135:BH135)</f>
        <v>0</v>
      </c>
      <c r="BJ135" s="63">
        <f>+I135-V135</f>
        <v>0</v>
      </c>
      <c r="BK135" s="63">
        <f>+V135-AI135</f>
        <v>0</v>
      </c>
      <c r="BL135" s="63">
        <f>+AI135-AV135</f>
        <v>0</v>
      </c>
      <c r="BM135" s="63">
        <f>+AV135-BI135</f>
        <v>0</v>
      </c>
    </row>
    <row r="136" spans="1:65" s="64" customFormat="1" ht="28.5" hidden="1" x14ac:dyDescent="0.2">
      <c r="A136" s="65"/>
      <c r="B136" s="66">
        <v>13</v>
      </c>
      <c r="C136" s="67"/>
      <c r="D136" s="67"/>
      <c r="E136" s="67"/>
      <c r="F136" s="67"/>
      <c r="G136" s="67"/>
      <c r="H136" s="68" t="s">
        <v>115</v>
      </c>
      <c r="I136" s="78">
        <v>27800000</v>
      </c>
      <c r="J136" s="90">
        <v>0</v>
      </c>
      <c r="K136" s="89">
        <v>0</v>
      </c>
      <c r="L136" s="89">
        <v>0</v>
      </c>
      <c r="M136" s="89">
        <v>0</v>
      </c>
      <c r="N136" s="90">
        <v>0</v>
      </c>
      <c r="O136" s="89">
        <v>0</v>
      </c>
      <c r="P136" s="78">
        <v>0</v>
      </c>
      <c r="Q136" s="78">
        <v>0</v>
      </c>
      <c r="R136" s="78">
        <v>0</v>
      </c>
      <c r="S136" s="61"/>
      <c r="T136" s="61"/>
      <c r="U136" s="61"/>
      <c r="V136" s="61">
        <f>SUM(J136:U136)</f>
        <v>0</v>
      </c>
      <c r="W136" s="90">
        <v>0</v>
      </c>
      <c r="X136" s="89">
        <v>0</v>
      </c>
      <c r="Y136" s="89">
        <v>0</v>
      </c>
      <c r="Z136" s="89">
        <v>0</v>
      </c>
      <c r="AA136" s="90">
        <v>0</v>
      </c>
      <c r="AB136" s="89">
        <v>0</v>
      </c>
      <c r="AC136" s="78">
        <v>0</v>
      </c>
      <c r="AD136" s="78">
        <v>0</v>
      </c>
      <c r="AE136" s="101">
        <v>0</v>
      </c>
      <c r="AF136" s="61"/>
      <c r="AG136" s="61"/>
      <c r="AH136" s="61"/>
      <c r="AI136" s="61">
        <f>SUM(W136:AH136)</f>
        <v>0</v>
      </c>
      <c r="AJ136" s="61">
        <v>0</v>
      </c>
      <c r="AK136" s="89">
        <v>0</v>
      </c>
      <c r="AL136" s="89">
        <v>0</v>
      </c>
      <c r="AM136" s="89">
        <v>0</v>
      </c>
      <c r="AN136" s="90">
        <v>0</v>
      </c>
      <c r="AO136" s="89">
        <v>0</v>
      </c>
      <c r="AP136" s="78">
        <v>0</v>
      </c>
      <c r="AQ136" s="78">
        <v>0</v>
      </c>
      <c r="AR136" s="101">
        <v>0</v>
      </c>
      <c r="AS136" s="61"/>
      <c r="AT136" s="61"/>
      <c r="AU136" s="61"/>
      <c r="AV136" s="61">
        <f>SUM(AJ136:AU136)</f>
        <v>0</v>
      </c>
      <c r="AW136" s="61">
        <v>0</v>
      </c>
      <c r="AX136" s="89">
        <v>0</v>
      </c>
      <c r="AY136" s="89">
        <v>0</v>
      </c>
      <c r="AZ136" s="89">
        <v>0</v>
      </c>
      <c r="BA136" s="90">
        <v>0</v>
      </c>
      <c r="BB136" s="89">
        <v>0</v>
      </c>
      <c r="BC136" s="78">
        <v>0</v>
      </c>
      <c r="BD136" s="78">
        <v>0</v>
      </c>
      <c r="BE136" s="78">
        <v>0</v>
      </c>
      <c r="BF136" s="61"/>
      <c r="BG136" s="61"/>
      <c r="BH136" s="61"/>
      <c r="BI136" s="62">
        <f>SUM(AW136:BH136)</f>
        <v>0</v>
      </c>
      <c r="BJ136" s="63">
        <f>+I136-V136</f>
        <v>27800000</v>
      </c>
      <c r="BK136" s="63">
        <f>+V136-AI136</f>
        <v>0</v>
      </c>
      <c r="BL136" s="63">
        <f>+AI136-AV136</f>
        <v>0</v>
      </c>
      <c r="BM136" s="63">
        <f>+AV136-BI136</f>
        <v>0</v>
      </c>
    </row>
    <row r="137" spans="1:65" s="64" customFormat="1" ht="28.5" hidden="1" x14ac:dyDescent="0.2">
      <c r="A137" s="65"/>
      <c r="B137" s="66">
        <v>14</v>
      </c>
      <c r="C137" s="67"/>
      <c r="D137" s="67"/>
      <c r="E137" s="67"/>
      <c r="F137" s="67"/>
      <c r="G137" s="67"/>
      <c r="H137" s="68" t="s">
        <v>116</v>
      </c>
      <c r="I137" s="78">
        <v>780000000</v>
      </c>
      <c r="J137" s="90">
        <v>908620000</v>
      </c>
      <c r="K137" s="89">
        <v>0</v>
      </c>
      <c r="L137" s="89">
        <v>290781</v>
      </c>
      <c r="M137" s="89">
        <v>0</v>
      </c>
      <c r="N137" s="90">
        <v>0</v>
      </c>
      <c r="O137" s="89">
        <v>0</v>
      </c>
      <c r="P137" s="78">
        <v>0</v>
      </c>
      <c r="Q137" s="78">
        <v>0</v>
      </c>
      <c r="R137" s="78">
        <v>-129385542</v>
      </c>
      <c r="S137" s="61"/>
      <c r="T137" s="61"/>
      <c r="U137" s="61"/>
      <c r="V137" s="61">
        <f>SUM(J137:U137)</f>
        <v>779525239</v>
      </c>
      <c r="W137" s="90">
        <v>792246298</v>
      </c>
      <c r="X137" s="89">
        <v>0</v>
      </c>
      <c r="Y137" s="89">
        <v>290781</v>
      </c>
      <c r="Z137" s="89">
        <v>0</v>
      </c>
      <c r="AA137" s="90">
        <v>0</v>
      </c>
      <c r="AB137" s="89">
        <v>0</v>
      </c>
      <c r="AC137" s="78">
        <v>-13011840</v>
      </c>
      <c r="AD137" s="78">
        <v>0</v>
      </c>
      <c r="AE137" s="101">
        <v>0</v>
      </c>
      <c r="AF137" s="61"/>
      <c r="AG137" s="61"/>
      <c r="AH137" s="61"/>
      <c r="AI137" s="61">
        <f>SUM(W137:AH137)</f>
        <v>779525239</v>
      </c>
      <c r="AJ137" s="61">
        <v>0</v>
      </c>
      <c r="AK137" s="89">
        <v>64676383</v>
      </c>
      <c r="AL137" s="89">
        <v>40875222</v>
      </c>
      <c r="AM137" s="89">
        <v>117197607</v>
      </c>
      <c r="AN137" s="90">
        <v>103972222</v>
      </c>
      <c r="AO137" s="89">
        <v>68505440</v>
      </c>
      <c r="AP137" s="78">
        <v>16773306</v>
      </c>
      <c r="AQ137" s="78">
        <v>61588372</v>
      </c>
      <c r="AR137" s="101">
        <v>60142612</v>
      </c>
      <c r="AS137" s="61"/>
      <c r="AT137" s="61"/>
      <c r="AU137" s="61"/>
      <c r="AV137" s="61">
        <f>SUM(AJ137:AU137)</f>
        <v>533731164</v>
      </c>
      <c r="AW137" s="61">
        <v>0</v>
      </c>
      <c r="AX137" s="89">
        <v>64676383</v>
      </c>
      <c r="AY137" s="89">
        <v>40875222</v>
      </c>
      <c r="AZ137" s="89">
        <v>117197607</v>
      </c>
      <c r="BA137" s="90">
        <v>101763422</v>
      </c>
      <c r="BB137" s="89">
        <v>35834276</v>
      </c>
      <c r="BC137" s="78">
        <v>51653270</v>
      </c>
      <c r="BD137" s="78">
        <v>61588372</v>
      </c>
      <c r="BE137" s="78">
        <v>60142612</v>
      </c>
      <c r="BF137" s="61"/>
      <c r="BG137" s="61"/>
      <c r="BH137" s="61"/>
      <c r="BI137" s="62">
        <f>SUM(AW137:BH137)</f>
        <v>533731164</v>
      </c>
      <c r="BJ137" s="63">
        <f>+I137-V137</f>
        <v>474761</v>
      </c>
      <c r="BK137" s="63">
        <f>+V137-AI137</f>
        <v>0</v>
      </c>
      <c r="BL137" s="63">
        <f>+AI137-AV137</f>
        <v>245794075</v>
      </c>
      <c r="BM137" s="63">
        <f>+AV137-BI137</f>
        <v>0</v>
      </c>
    </row>
    <row r="138" spans="1:65" ht="15" x14ac:dyDescent="0.2">
      <c r="A138" s="54"/>
      <c r="B138" s="28"/>
      <c r="C138" s="105"/>
      <c r="D138" s="105"/>
      <c r="E138" s="105"/>
      <c r="F138" s="105"/>
      <c r="G138" s="105"/>
      <c r="H138" s="29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49"/>
      <c r="BJ138" s="37"/>
      <c r="BK138" s="37"/>
      <c r="BL138" s="37"/>
      <c r="BM138" s="37"/>
    </row>
    <row r="139" spans="1:65" ht="15" x14ac:dyDescent="0.2">
      <c r="A139" s="54" t="s">
        <v>90</v>
      </c>
      <c r="B139" s="26"/>
      <c r="C139" s="105"/>
      <c r="D139" s="105"/>
      <c r="E139" s="105"/>
      <c r="F139" s="105"/>
      <c r="G139" s="34">
        <v>20</v>
      </c>
      <c r="H139" s="27" t="s">
        <v>97</v>
      </c>
      <c r="I139" s="18">
        <f t="shared" ref="I139:AN139" si="71">SUM(I140:I141)</f>
        <v>7255263896</v>
      </c>
      <c r="J139" s="18">
        <f t="shared" si="71"/>
        <v>4138980615</v>
      </c>
      <c r="K139" s="18">
        <f t="shared" si="71"/>
        <v>130868314</v>
      </c>
      <c r="L139" s="18">
        <f t="shared" si="71"/>
        <v>712435716</v>
      </c>
      <c r="M139" s="18">
        <f t="shared" si="71"/>
        <v>0</v>
      </c>
      <c r="N139" s="18">
        <f t="shared" si="71"/>
        <v>0</v>
      </c>
      <c r="O139" s="18">
        <f t="shared" si="71"/>
        <v>636636400</v>
      </c>
      <c r="P139" s="18">
        <f t="shared" si="71"/>
        <v>1361812836</v>
      </c>
      <c r="Q139" s="18">
        <f t="shared" si="71"/>
        <v>-21084000</v>
      </c>
      <c r="R139" s="18">
        <f t="shared" si="71"/>
        <v>94493799.039999992</v>
      </c>
      <c r="S139" s="18">
        <f t="shared" si="71"/>
        <v>0</v>
      </c>
      <c r="T139" s="18">
        <f t="shared" si="71"/>
        <v>0</v>
      </c>
      <c r="U139" s="18">
        <f t="shared" si="71"/>
        <v>0</v>
      </c>
      <c r="V139" s="18">
        <f t="shared" si="71"/>
        <v>7054143680.04</v>
      </c>
      <c r="W139" s="18">
        <f t="shared" si="71"/>
        <v>4136376859</v>
      </c>
      <c r="X139" s="18">
        <f t="shared" si="71"/>
        <v>568391</v>
      </c>
      <c r="Y139" s="18">
        <f t="shared" si="71"/>
        <v>114659252</v>
      </c>
      <c r="Z139" s="18">
        <f t="shared" si="71"/>
        <v>587936927</v>
      </c>
      <c r="AA139" s="18">
        <f t="shared" si="71"/>
        <v>0</v>
      </c>
      <c r="AB139" s="18">
        <f t="shared" si="71"/>
        <v>4063482</v>
      </c>
      <c r="AC139" s="18">
        <f t="shared" si="71"/>
        <v>609578600</v>
      </c>
      <c r="AD139" s="18">
        <f t="shared" si="71"/>
        <v>1273458638.04</v>
      </c>
      <c r="AE139" s="18">
        <f t="shared" si="71"/>
        <v>30254937</v>
      </c>
      <c r="AF139" s="18">
        <f t="shared" si="71"/>
        <v>0</v>
      </c>
      <c r="AG139" s="18">
        <f t="shared" si="71"/>
        <v>0</v>
      </c>
      <c r="AH139" s="18">
        <f t="shared" si="71"/>
        <v>0</v>
      </c>
      <c r="AI139" s="18">
        <f t="shared" si="71"/>
        <v>6756897086.04</v>
      </c>
      <c r="AJ139" s="18">
        <f t="shared" si="71"/>
        <v>3117438272</v>
      </c>
      <c r="AK139" s="18">
        <f t="shared" si="71"/>
        <v>94051696</v>
      </c>
      <c r="AL139" s="18">
        <f t="shared" si="71"/>
        <v>29567747</v>
      </c>
      <c r="AM139" s="18">
        <f t="shared" si="71"/>
        <v>170583382</v>
      </c>
      <c r="AN139" s="18">
        <f t="shared" si="71"/>
        <v>163513139</v>
      </c>
      <c r="AO139" s="18">
        <f t="shared" ref="AO139:BM139" si="72">SUM(AO140:AO141)</f>
        <v>129151886</v>
      </c>
      <c r="AP139" s="18">
        <f t="shared" si="72"/>
        <v>101489080</v>
      </c>
      <c r="AQ139" s="18">
        <f t="shared" si="72"/>
        <v>362875634</v>
      </c>
      <c r="AR139" s="18">
        <f t="shared" si="72"/>
        <v>632626070</v>
      </c>
      <c r="AS139" s="18">
        <f t="shared" si="72"/>
        <v>0</v>
      </c>
      <c r="AT139" s="18">
        <f t="shared" si="72"/>
        <v>0</v>
      </c>
      <c r="AU139" s="18">
        <f t="shared" si="72"/>
        <v>0</v>
      </c>
      <c r="AV139" s="18">
        <f t="shared" si="72"/>
        <v>4801296906</v>
      </c>
      <c r="AW139" s="18">
        <f t="shared" si="72"/>
        <v>3117438272</v>
      </c>
      <c r="AX139" s="18">
        <f t="shared" si="72"/>
        <v>94051696</v>
      </c>
      <c r="AY139" s="18">
        <f t="shared" si="72"/>
        <v>29567747</v>
      </c>
      <c r="AZ139" s="18">
        <f t="shared" si="72"/>
        <v>170583382</v>
      </c>
      <c r="BA139" s="18">
        <f t="shared" si="72"/>
        <v>163513139</v>
      </c>
      <c r="BB139" s="18">
        <f t="shared" si="72"/>
        <v>100052839</v>
      </c>
      <c r="BC139" s="18">
        <f t="shared" si="72"/>
        <v>130588127</v>
      </c>
      <c r="BD139" s="18">
        <f t="shared" si="72"/>
        <v>362875634</v>
      </c>
      <c r="BE139" s="18">
        <f t="shared" si="72"/>
        <v>632626070</v>
      </c>
      <c r="BF139" s="18">
        <f t="shared" si="72"/>
        <v>0</v>
      </c>
      <c r="BG139" s="18">
        <f t="shared" si="72"/>
        <v>0</v>
      </c>
      <c r="BH139" s="18">
        <f t="shared" si="72"/>
        <v>0</v>
      </c>
      <c r="BI139" s="51">
        <f t="shared" si="72"/>
        <v>4801296906</v>
      </c>
      <c r="BJ139" s="39">
        <f t="shared" si="72"/>
        <v>201120215.96000004</v>
      </c>
      <c r="BK139" s="39">
        <f t="shared" si="72"/>
        <v>297246594</v>
      </c>
      <c r="BL139" s="39">
        <f t="shared" si="72"/>
        <v>1955600180.04</v>
      </c>
      <c r="BM139" s="39">
        <f t="shared" si="72"/>
        <v>0</v>
      </c>
    </row>
    <row r="140" spans="1:65" s="64" customFormat="1" ht="15" hidden="1" x14ac:dyDescent="0.2">
      <c r="A140" s="65"/>
      <c r="B140" s="66">
        <v>15</v>
      </c>
      <c r="C140" s="67"/>
      <c r="D140" s="67"/>
      <c r="E140" s="67"/>
      <c r="F140" s="67"/>
      <c r="G140" s="67"/>
      <c r="H140" s="68" t="s">
        <v>117</v>
      </c>
      <c r="I140" s="78">
        <v>1887986494</v>
      </c>
      <c r="J140" s="90">
        <v>1597789294</v>
      </c>
      <c r="K140" s="89">
        <v>0</v>
      </c>
      <c r="L140" s="89">
        <v>6024000</v>
      </c>
      <c r="M140" s="89">
        <v>0</v>
      </c>
      <c r="N140" s="90">
        <v>0</v>
      </c>
      <c r="O140" s="89">
        <v>84436400</v>
      </c>
      <c r="P140" s="78">
        <v>106424000</v>
      </c>
      <c r="Q140" s="78">
        <v>-21084000</v>
      </c>
      <c r="R140" s="78">
        <v>113641409</v>
      </c>
      <c r="S140" s="61"/>
      <c r="T140" s="61"/>
      <c r="U140" s="61"/>
      <c r="V140" s="61">
        <f>SUM(J140:U140)</f>
        <v>1887231103</v>
      </c>
      <c r="W140" s="90">
        <v>1595513564</v>
      </c>
      <c r="X140" s="89">
        <v>0</v>
      </c>
      <c r="Y140" s="89">
        <v>5602320</v>
      </c>
      <c r="Z140" s="89">
        <v>0</v>
      </c>
      <c r="AA140" s="90">
        <v>0</v>
      </c>
      <c r="AB140" s="89">
        <v>4063482</v>
      </c>
      <c r="AC140" s="78">
        <v>0</v>
      </c>
      <c r="AD140" s="78">
        <v>0</v>
      </c>
      <c r="AE140" s="78">
        <v>30254937</v>
      </c>
      <c r="AF140" s="61"/>
      <c r="AG140" s="61"/>
      <c r="AH140" s="61"/>
      <c r="AI140" s="61">
        <f>SUM(W140:AH140)</f>
        <v>1635434303</v>
      </c>
      <c r="AJ140" s="90">
        <v>1361849294</v>
      </c>
      <c r="AK140" s="89">
        <v>26522335</v>
      </c>
      <c r="AL140" s="89">
        <v>3329934</v>
      </c>
      <c r="AM140" s="89">
        <v>40762400</v>
      </c>
      <c r="AN140" s="90">
        <v>25983520</v>
      </c>
      <c r="AO140" s="89">
        <v>0</v>
      </c>
      <c r="AP140" s="78">
        <v>24444682</v>
      </c>
      <c r="AQ140" s="78">
        <v>20381200</v>
      </c>
      <c r="AR140" s="101">
        <v>20381200</v>
      </c>
      <c r="AS140" s="61"/>
      <c r="AT140" s="61"/>
      <c r="AU140" s="61"/>
      <c r="AV140" s="61">
        <f>SUM(AJ140:AU140)</f>
        <v>1523654565</v>
      </c>
      <c r="AW140" s="90">
        <v>1361849294</v>
      </c>
      <c r="AX140" s="89">
        <v>26522335</v>
      </c>
      <c r="AY140" s="89">
        <v>3329934</v>
      </c>
      <c r="AZ140" s="89">
        <v>40762400</v>
      </c>
      <c r="BA140" s="90">
        <v>25983520</v>
      </c>
      <c r="BB140" s="89">
        <v>0</v>
      </c>
      <c r="BC140" s="78">
        <v>24444682</v>
      </c>
      <c r="BD140" s="78">
        <v>20381200</v>
      </c>
      <c r="BE140" s="78">
        <v>20381200</v>
      </c>
      <c r="BF140" s="61"/>
      <c r="BG140" s="61"/>
      <c r="BH140" s="61"/>
      <c r="BI140" s="62">
        <f>SUM(AW140:BH140)</f>
        <v>1523654565</v>
      </c>
      <c r="BJ140" s="63">
        <f>+I140-V140</f>
        <v>755391</v>
      </c>
      <c r="BK140" s="63">
        <f>+V140-AI140</f>
        <v>251796800</v>
      </c>
      <c r="BL140" s="63">
        <f>+AI140-AV140</f>
        <v>111779738</v>
      </c>
      <c r="BM140" s="63">
        <f>+AV140-BI140</f>
        <v>0</v>
      </c>
    </row>
    <row r="141" spans="1:65" s="64" customFormat="1" ht="15" hidden="1" x14ac:dyDescent="0.2">
      <c r="A141" s="65"/>
      <c r="B141" s="66">
        <v>16</v>
      </c>
      <c r="C141" s="67"/>
      <c r="D141" s="67"/>
      <c r="E141" s="67"/>
      <c r="F141" s="67"/>
      <c r="G141" s="67"/>
      <c r="H141" s="68" t="s">
        <v>98</v>
      </c>
      <c r="I141" s="78">
        <v>5367277402</v>
      </c>
      <c r="J141" s="90">
        <v>2541191321</v>
      </c>
      <c r="K141" s="89">
        <v>130868314</v>
      </c>
      <c r="L141" s="89">
        <v>706411716</v>
      </c>
      <c r="M141" s="89">
        <v>0</v>
      </c>
      <c r="N141" s="90">
        <v>0</v>
      </c>
      <c r="O141" s="89">
        <v>552200000</v>
      </c>
      <c r="P141" s="78">
        <v>1255388836</v>
      </c>
      <c r="Q141" s="78">
        <v>0</v>
      </c>
      <c r="R141" s="78">
        <v>-19147609.960000001</v>
      </c>
      <c r="S141" s="61"/>
      <c r="T141" s="61"/>
      <c r="U141" s="61"/>
      <c r="V141" s="61">
        <f>SUM(J141:U141)</f>
        <v>5166912577.04</v>
      </c>
      <c r="W141" s="90">
        <v>2540863295</v>
      </c>
      <c r="X141" s="89">
        <v>568391</v>
      </c>
      <c r="Y141" s="89">
        <v>109056932</v>
      </c>
      <c r="Z141" s="89">
        <v>587936927</v>
      </c>
      <c r="AA141" s="90">
        <v>0</v>
      </c>
      <c r="AB141" s="89">
        <v>0</v>
      </c>
      <c r="AC141" s="78">
        <v>609578600</v>
      </c>
      <c r="AD141" s="78">
        <v>1273458638.04</v>
      </c>
      <c r="AE141" s="78">
        <v>0</v>
      </c>
      <c r="AF141" s="61"/>
      <c r="AG141" s="61"/>
      <c r="AH141" s="61"/>
      <c r="AI141" s="61">
        <f>SUM(W141:AH141)</f>
        <v>5121462783.04</v>
      </c>
      <c r="AJ141" s="90">
        <v>1755588978</v>
      </c>
      <c r="AK141" s="89">
        <v>67529361</v>
      </c>
      <c r="AL141" s="89">
        <v>26237813</v>
      </c>
      <c r="AM141" s="89">
        <v>129820982</v>
      </c>
      <c r="AN141" s="90">
        <v>137529619</v>
      </c>
      <c r="AO141" s="89">
        <v>129151886</v>
      </c>
      <c r="AP141" s="78">
        <v>77044398</v>
      </c>
      <c r="AQ141" s="78">
        <v>342494434</v>
      </c>
      <c r="AR141" s="101">
        <v>612244870</v>
      </c>
      <c r="AS141" s="61"/>
      <c r="AT141" s="61"/>
      <c r="AU141" s="61"/>
      <c r="AV141" s="61">
        <f>SUM(AJ141:AU141)</f>
        <v>3277642341</v>
      </c>
      <c r="AW141" s="90">
        <v>1755588978</v>
      </c>
      <c r="AX141" s="89">
        <v>67529361</v>
      </c>
      <c r="AY141" s="89">
        <v>26237813</v>
      </c>
      <c r="AZ141" s="89">
        <v>129820982</v>
      </c>
      <c r="BA141" s="90">
        <v>137529619</v>
      </c>
      <c r="BB141" s="89">
        <v>100052839</v>
      </c>
      <c r="BC141" s="78">
        <v>106143445</v>
      </c>
      <c r="BD141" s="78">
        <v>342494434</v>
      </c>
      <c r="BE141" s="78">
        <v>612244870</v>
      </c>
      <c r="BF141" s="61"/>
      <c r="BG141" s="61"/>
      <c r="BH141" s="61"/>
      <c r="BI141" s="62">
        <f>SUM(AW141:BH141)</f>
        <v>3277642341</v>
      </c>
      <c r="BJ141" s="63">
        <f>+I141-V141</f>
        <v>200364824.96000004</v>
      </c>
      <c r="BK141" s="63">
        <f>+V141-AI141</f>
        <v>45449794</v>
      </c>
      <c r="BL141" s="63">
        <f>+AI141-AV141</f>
        <v>1843820442.04</v>
      </c>
      <c r="BM141" s="63">
        <f>+AV141-BI141</f>
        <v>0</v>
      </c>
    </row>
    <row r="142" spans="1:65" s="64" customFormat="1" ht="28.5" hidden="1" x14ac:dyDescent="0.2">
      <c r="A142" s="74" t="s">
        <v>135</v>
      </c>
      <c r="B142" s="66"/>
      <c r="C142" s="67"/>
      <c r="D142" s="67"/>
      <c r="E142" s="67"/>
      <c r="F142" s="67"/>
      <c r="G142" s="67">
        <v>24</v>
      </c>
      <c r="H142" s="93" t="s">
        <v>194</v>
      </c>
      <c r="I142" s="101">
        <v>70000000</v>
      </c>
      <c r="J142" s="61"/>
      <c r="K142" s="61"/>
      <c r="L142" s="61"/>
      <c r="M142" s="61"/>
      <c r="N142" s="90"/>
      <c r="O142" s="89"/>
      <c r="P142" s="89">
        <v>50200000</v>
      </c>
      <c r="Q142" s="78">
        <v>0</v>
      </c>
      <c r="R142" s="101">
        <v>0</v>
      </c>
      <c r="S142" s="61"/>
      <c r="T142" s="61"/>
      <c r="U142" s="61"/>
      <c r="V142" s="61">
        <f t="shared" ref="V142:V205" si="73">SUM(J142:U142)</f>
        <v>50200000</v>
      </c>
      <c r="W142" s="61"/>
      <c r="X142" s="61"/>
      <c r="Y142" s="61"/>
      <c r="Z142" s="61"/>
      <c r="AA142" s="90"/>
      <c r="AB142" s="89"/>
      <c r="AC142" s="89">
        <v>6275000</v>
      </c>
      <c r="AD142" s="78">
        <v>1619953</v>
      </c>
      <c r="AE142" s="101">
        <v>24547800</v>
      </c>
      <c r="AF142" s="61"/>
      <c r="AG142" s="61"/>
      <c r="AH142" s="61"/>
      <c r="AI142" s="61">
        <f t="shared" ref="AI142:AI205" si="74">SUM(W142:AH142)</f>
        <v>32442753</v>
      </c>
      <c r="AJ142" s="61"/>
      <c r="AK142" s="61"/>
      <c r="AL142" s="61"/>
      <c r="AM142" s="61"/>
      <c r="AN142" s="90"/>
      <c r="AO142" s="89"/>
      <c r="AP142" s="89">
        <v>0</v>
      </c>
      <c r="AQ142" s="78">
        <v>2874953</v>
      </c>
      <c r="AR142" s="101">
        <v>702800</v>
      </c>
      <c r="AS142" s="61"/>
      <c r="AT142" s="61"/>
      <c r="AU142" s="61"/>
      <c r="AV142" s="61">
        <f t="shared" ref="AV142:AV205" si="75">SUM(AJ142:AU142)</f>
        <v>3577753</v>
      </c>
      <c r="AW142" s="61"/>
      <c r="AX142" s="61"/>
      <c r="AY142" s="61"/>
      <c r="AZ142" s="61"/>
      <c r="BA142" s="90"/>
      <c r="BB142" s="89"/>
      <c r="BC142" s="89">
        <v>0</v>
      </c>
      <c r="BD142" s="78">
        <v>2874953</v>
      </c>
      <c r="BE142" s="78">
        <v>702800</v>
      </c>
      <c r="BF142" s="61"/>
      <c r="BG142" s="61"/>
      <c r="BH142" s="61"/>
      <c r="BI142" s="62">
        <f t="shared" ref="BI142:BI205" si="76">SUM(AW142:BH142)</f>
        <v>3577753</v>
      </c>
      <c r="BJ142" s="63">
        <f t="shared" ref="BJ142:BJ205" si="77">+I142-V142</f>
        <v>19800000</v>
      </c>
      <c r="BK142" s="63">
        <f t="shared" ref="BK142:BK205" si="78">+V142-AI142</f>
        <v>17757247</v>
      </c>
      <c r="BL142" s="63">
        <f t="shared" ref="BL142:BL205" si="79">+AI142-AV142</f>
        <v>28865000</v>
      </c>
      <c r="BM142" s="63">
        <f t="shared" ref="BM142:BM205" si="80">+AV142-BI142</f>
        <v>0</v>
      </c>
    </row>
    <row r="143" spans="1:65" s="64" customFormat="1" ht="28.5" hidden="1" x14ac:dyDescent="0.2">
      <c r="A143" s="74" t="s">
        <v>135</v>
      </c>
      <c r="B143" s="66"/>
      <c r="C143" s="67"/>
      <c r="D143" s="67"/>
      <c r="E143" s="67"/>
      <c r="F143" s="67"/>
      <c r="G143" s="67">
        <v>49</v>
      </c>
      <c r="H143" s="89" t="s">
        <v>190</v>
      </c>
      <c r="I143" s="101">
        <v>3811965950</v>
      </c>
      <c r="J143" s="61"/>
      <c r="K143" s="61"/>
      <c r="L143" s="61"/>
      <c r="M143" s="61"/>
      <c r="N143" s="90">
        <v>1333639655</v>
      </c>
      <c r="O143" s="89">
        <v>58533200</v>
      </c>
      <c r="P143" s="89">
        <v>974799664</v>
      </c>
      <c r="Q143" s="78">
        <v>0</v>
      </c>
      <c r="R143" s="101">
        <v>0</v>
      </c>
      <c r="S143" s="61"/>
      <c r="T143" s="61"/>
      <c r="U143" s="61"/>
      <c r="V143" s="61">
        <f t="shared" si="73"/>
        <v>2366972519</v>
      </c>
      <c r="W143" s="61"/>
      <c r="X143" s="61"/>
      <c r="Y143" s="61"/>
      <c r="Z143" s="61"/>
      <c r="AA143" s="90">
        <v>102709200</v>
      </c>
      <c r="AB143" s="89">
        <v>0</v>
      </c>
      <c r="AC143" s="89">
        <v>37130982</v>
      </c>
      <c r="AD143" s="78">
        <v>1158556139</v>
      </c>
      <c r="AE143" s="101">
        <v>768028675</v>
      </c>
      <c r="AF143" s="61"/>
      <c r="AG143" s="61"/>
      <c r="AH143" s="61"/>
      <c r="AI143" s="61">
        <f t="shared" si="74"/>
        <v>2066424996</v>
      </c>
      <c r="AJ143" s="61"/>
      <c r="AK143" s="61"/>
      <c r="AL143" s="61"/>
      <c r="AM143" s="61"/>
      <c r="AN143" s="90">
        <v>0</v>
      </c>
      <c r="AO143" s="89">
        <v>0</v>
      </c>
      <c r="AP143" s="89">
        <v>17252415</v>
      </c>
      <c r="AQ143" s="78">
        <v>2921007</v>
      </c>
      <c r="AR143" s="101">
        <v>315236458</v>
      </c>
      <c r="AS143" s="61"/>
      <c r="AT143" s="61"/>
      <c r="AU143" s="61"/>
      <c r="AV143" s="61">
        <f t="shared" si="75"/>
        <v>335409880</v>
      </c>
      <c r="AW143" s="61"/>
      <c r="AX143" s="61"/>
      <c r="AY143" s="61"/>
      <c r="AZ143" s="61"/>
      <c r="BA143" s="90">
        <v>0</v>
      </c>
      <c r="BB143" s="89">
        <v>0</v>
      </c>
      <c r="BC143" s="89">
        <v>17252415</v>
      </c>
      <c r="BD143" s="78">
        <v>2921007</v>
      </c>
      <c r="BE143" s="78">
        <v>315236458</v>
      </c>
      <c r="BF143" s="61"/>
      <c r="BG143" s="61"/>
      <c r="BH143" s="61"/>
      <c r="BI143" s="62">
        <f t="shared" si="76"/>
        <v>335409880</v>
      </c>
      <c r="BJ143" s="63">
        <f t="shared" si="77"/>
        <v>1444993431</v>
      </c>
      <c r="BK143" s="63">
        <f t="shared" si="78"/>
        <v>300547523</v>
      </c>
      <c r="BL143" s="63">
        <f t="shared" si="79"/>
        <v>1731015116</v>
      </c>
      <c r="BM143" s="63">
        <f t="shared" si="80"/>
        <v>0</v>
      </c>
    </row>
    <row r="144" spans="1:65" s="64" customFormat="1" hidden="1" x14ac:dyDescent="0.2">
      <c r="A144" s="74" t="s">
        <v>135</v>
      </c>
      <c r="B144" s="66"/>
      <c r="C144" s="67"/>
      <c r="D144" s="67"/>
      <c r="E144" s="67"/>
      <c r="F144" s="67"/>
      <c r="G144" s="67">
        <v>0</v>
      </c>
      <c r="H144" s="68" t="s">
        <v>171</v>
      </c>
      <c r="I144" s="101">
        <v>14942026965</v>
      </c>
      <c r="J144" s="90">
        <v>0</v>
      </c>
      <c r="K144" s="89">
        <v>0</v>
      </c>
      <c r="L144" s="89">
        <v>0</v>
      </c>
      <c r="M144" s="89">
        <v>0</v>
      </c>
      <c r="N144" s="90">
        <v>0</v>
      </c>
      <c r="O144" s="89">
        <v>0</v>
      </c>
      <c r="P144" s="89">
        <v>0</v>
      </c>
      <c r="Q144" s="78">
        <v>0</v>
      </c>
      <c r="R144" s="101">
        <v>0</v>
      </c>
      <c r="S144" s="61"/>
      <c r="T144" s="61"/>
      <c r="U144" s="61"/>
      <c r="V144" s="61">
        <f t="shared" si="73"/>
        <v>0</v>
      </c>
      <c r="W144" s="90">
        <v>0</v>
      </c>
      <c r="X144" s="89">
        <v>0</v>
      </c>
      <c r="Y144" s="89">
        <v>0</v>
      </c>
      <c r="Z144" s="89">
        <v>0</v>
      </c>
      <c r="AA144" s="90">
        <v>0</v>
      </c>
      <c r="AB144" s="89">
        <v>0</v>
      </c>
      <c r="AC144" s="89">
        <v>0</v>
      </c>
      <c r="AD144" s="78">
        <v>0</v>
      </c>
      <c r="AE144" s="101">
        <v>0</v>
      </c>
      <c r="AF144" s="61"/>
      <c r="AG144" s="61"/>
      <c r="AH144" s="61"/>
      <c r="AI144" s="61">
        <f t="shared" si="74"/>
        <v>0</v>
      </c>
      <c r="AJ144" s="61">
        <v>0</v>
      </c>
      <c r="AK144" s="89">
        <v>0</v>
      </c>
      <c r="AL144" s="89">
        <v>0</v>
      </c>
      <c r="AM144" s="89">
        <v>0</v>
      </c>
      <c r="AN144" s="90">
        <v>0</v>
      </c>
      <c r="AO144" s="89">
        <v>0</v>
      </c>
      <c r="AP144" s="89">
        <v>0</v>
      </c>
      <c r="AQ144" s="78">
        <v>0</v>
      </c>
      <c r="AR144" s="101">
        <v>0</v>
      </c>
      <c r="AS144" s="61"/>
      <c r="AT144" s="61"/>
      <c r="AU144" s="61"/>
      <c r="AV144" s="61">
        <f t="shared" si="75"/>
        <v>0</v>
      </c>
      <c r="AW144" s="61">
        <v>0</v>
      </c>
      <c r="AX144" s="89">
        <v>0</v>
      </c>
      <c r="AY144" s="89">
        <v>0</v>
      </c>
      <c r="AZ144" s="89">
        <v>0</v>
      </c>
      <c r="BA144" s="90">
        <v>0</v>
      </c>
      <c r="BB144" s="89">
        <v>0</v>
      </c>
      <c r="BC144" s="89">
        <v>0</v>
      </c>
      <c r="BD144" s="78">
        <v>0</v>
      </c>
      <c r="BE144" s="78">
        <v>0</v>
      </c>
      <c r="BF144" s="61"/>
      <c r="BG144" s="61"/>
      <c r="BH144" s="61"/>
      <c r="BI144" s="62">
        <f t="shared" si="76"/>
        <v>0</v>
      </c>
      <c r="BJ144" s="63">
        <f t="shared" si="77"/>
        <v>14942026965</v>
      </c>
      <c r="BK144" s="63">
        <f t="shared" si="78"/>
        <v>0</v>
      </c>
      <c r="BL144" s="63">
        <f t="shared" si="79"/>
        <v>0</v>
      </c>
      <c r="BM144" s="63">
        <f t="shared" si="80"/>
        <v>0</v>
      </c>
    </row>
    <row r="145" spans="1:65" s="64" customFormat="1" ht="28.5" hidden="1" x14ac:dyDescent="0.2">
      <c r="A145" s="74" t="s">
        <v>137</v>
      </c>
      <c r="B145" s="66"/>
      <c r="C145" s="67"/>
      <c r="D145" s="67"/>
      <c r="E145" s="67"/>
      <c r="F145" s="67"/>
      <c r="G145" s="67">
        <v>1</v>
      </c>
      <c r="H145" s="75" t="s">
        <v>172</v>
      </c>
      <c r="I145" s="101">
        <v>1503565814</v>
      </c>
      <c r="J145" s="90">
        <v>1503565814</v>
      </c>
      <c r="K145" s="89">
        <v>0</v>
      </c>
      <c r="L145" s="89">
        <v>0</v>
      </c>
      <c r="M145" s="89">
        <v>0</v>
      </c>
      <c r="N145" s="90">
        <v>0</v>
      </c>
      <c r="O145" s="89">
        <v>0</v>
      </c>
      <c r="P145" s="89">
        <v>0</v>
      </c>
      <c r="Q145" s="78">
        <v>0</v>
      </c>
      <c r="R145" s="101">
        <v>0</v>
      </c>
      <c r="S145" s="61"/>
      <c r="T145" s="61"/>
      <c r="U145" s="61"/>
      <c r="V145" s="61">
        <f t="shared" si="73"/>
        <v>1503565814</v>
      </c>
      <c r="W145" s="90">
        <v>0</v>
      </c>
      <c r="X145" s="89">
        <v>0</v>
      </c>
      <c r="Y145" s="89">
        <v>1382015062</v>
      </c>
      <c r="Z145" s="89">
        <v>7028000</v>
      </c>
      <c r="AA145" s="90">
        <v>0</v>
      </c>
      <c r="AB145" s="89">
        <v>0</v>
      </c>
      <c r="AC145" s="89">
        <v>0</v>
      </c>
      <c r="AD145" s="78">
        <v>0</v>
      </c>
      <c r="AE145" s="101">
        <v>1638498</v>
      </c>
      <c r="AF145" s="61"/>
      <c r="AG145" s="61"/>
      <c r="AH145" s="61"/>
      <c r="AI145" s="61">
        <f t="shared" si="74"/>
        <v>1390681560</v>
      </c>
      <c r="AJ145" s="61">
        <v>0</v>
      </c>
      <c r="AK145" s="89">
        <v>0</v>
      </c>
      <c r="AL145" s="89">
        <v>0</v>
      </c>
      <c r="AM145" s="89">
        <v>0</v>
      </c>
      <c r="AN145" s="90">
        <v>0</v>
      </c>
      <c r="AO145" s="89">
        <v>198257155</v>
      </c>
      <c r="AP145" s="89">
        <v>0</v>
      </c>
      <c r="AQ145" s="78">
        <v>0</v>
      </c>
      <c r="AR145" s="101">
        <v>3981163</v>
      </c>
      <c r="AS145" s="61"/>
      <c r="AT145" s="61"/>
      <c r="AU145" s="61"/>
      <c r="AV145" s="61">
        <f t="shared" si="75"/>
        <v>202238318</v>
      </c>
      <c r="AW145" s="61">
        <v>0</v>
      </c>
      <c r="AX145" s="89">
        <v>0</v>
      </c>
      <c r="AY145" s="89">
        <v>0</v>
      </c>
      <c r="AZ145" s="89">
        <v>0</v>
      </c>
      <c r="BA145" s="90">
        <v>0</v>
      </c>
      <c r="BB145" s="89">
        <v>198257155</v>
      </c>
      <c r="BC145" s="89">
        <v>0</v>
      </c>
      <c r="BD145" s="78">
        <v>0</v>
      </c>
      <c r="BE145" s="78">
        <v>3981163</v>
      </c>
      <c r="BF145" s="61"/>
      <c r="BG145" s="61"/>
      <c r="BH145" s="61"/>
      <c r="BI145" s="62">
        <f t="shared" si="76"/>
        <v>202238318</v>
      </c>
      <c r="BJ145" s="63">
        <f t="shared" si="77"/>
        <v>0</v>
      </c>
      <c r="BK145" s="63">
        <f t="shared" si="78"/>
        <v>112884254</v>
      </c>
      <c r="BL145" s="63">
        <f t="shared" si="79"/>
        <v>1188443242</v>
      </c>
      <c r="BM145" s="63">
        <f t="shared" si="80"/>
        <v>0</v>
      </c>
    </row>
    <row r="146" spans="1:65" s="64" customFormat="1" ht="28.5" hidden="1" x14ac:dyDescent="0.2">
      <c r="A146" s="74" t="s">
        <v>137</v>
      </c>
      <c r="B146" s="67"/>
      <c r="C146" s="67"/>
      <c r="D146" s="67"/>
      <c r="E146" s="67"/>
      <c r="F146" s="67"/>
      <c r="G146" s="67">
        <v>2</v>
      </c>
      <c r="H146" s="76" t="s">
        <v>173</v>
      </c>
      <c r="I146" s="101">
        <v>101950000</v>
      </c>
      <c r="J146" s="90">
        <v>101948369</v>
      </c>
      <c r="K146" s="89">
        <v>0</v>
      </c>
      <c r="L146" s="89">
        <v>0</v>
      </c>
      <c r="M146" s="89">
        <v>0</v>
      </c>
      <c r="N146" s="90">
        <v>0</v>
      </c>
      <c r="O146" s="89">
        <v>0</v>
      </c>
      <c r="P146" s="89">
        <v>0</v>
      </c>
      <c r="Q146" s="78">
        <v>0</v>
      </c>
      <c r="R146" s="101">
        <v>0</v>
      </c>
      <c r="S146" s="61"/>
      <c r="T146" s="61"/>
      <c r="U146" s="61"/>
      <c r="V146" s="61">
        <f t="shared" si="73"/>
        <v>101948369</v>
      </c>
      <c r="W146" s="90">
        <v>0</v>
      </c>
      <c r="X146" s="89">
        <v>0</v>
      </c>
      <c r="Y146" s="89">
        <v>99830348</v>
      </c>
      <c r="Z146" s="89">
        <v>0</v>
      </c>
      <c r="AA146" s="90">
        <v>0</v>
      </c>
      <c r="AB146" s="89">
        <v>0</v>
      </c>
      <c r="AC146" s="89">
        <v>0</v>
      </c>
      <c r="AD146" s="78">
        <v>0</v>
      </c>
      <c r="AE146" s="101">
        <v>0</v>
      </c>
      <c r="AF146" s="61"/>
      <c r="AG146" s="61"/>
      <c r="AH146" s="61"/>
      <c r="AI146" s="61">
        <f t="shared" si="74"/>
        <v>99830348</v>
      </c>
      <c r="AJ146" s="61">
        <v>0</v>
      </c>
      <c r="AK146" s="89">
        <v>0</v>
      </c>
      <c r="AL146" s="89">
        <v>0</v>
      </c>
      <c r="AM146" s="89">
        <v>99830348</v>
      </c>
      <c r="AN146" s="90">
        <v>0</v>
      </c>
      <c r="AO146" s="89">
        <v>0</v>
      </c>
      <c r="AP146" s="89">
        <v>0</v>
      </c>
      <c r="AQ146" s="78">
        <v>0</v>
      </c>
      <c r="AR146" s="101">
        <v>0</v>
      </c>
      <c r="AS146" s="61"/>
      <c r="AT146" s="61"/>
      <c r="AU146" s="61"/>
      <c r="AV146" s="61">
        <f t="shared" si="75"/>
        <v>99830348</v>
      </c>
      <c r="AW146" s="61">
        <v>0</v>
      </c>
      <c r="AX146" s="89">
        <v>0</v>
      </c>
      <c r="AY146" s="89">
        <v>0</v>
      </c>
      <c r="AZ146" s="89">
        <v>99830348</v>
      </c>
      <c r="BA146" s="90">
        <v>0</v>
      </c>
      <c r="BB146" s="89">
        <v>0</v>
      </c>
      <c r="BC146" s="89">
        <v>0</v>
      </c>
      <c r="BD146" s="78">
        <v>0</v>
      </c>
      <c r="BE146" s="78">
        <v>0</v>
      </c>
      <c r="BF146" s="61"/>
      <c r="BG146" s="61"/>
      <c r="BH146" s="61"/>
      <c r="BI146" s="62">
        <f t="shared" si="76"/>
        <v>99830348</v>
      </c>
      <c r="BJ146" s="63">
        <f t="shared" si="77"/>
        <v>1631</v>
      </c>
      <c r="BK146" s="63">
        <f t="shared" si="78"/>
        <v>2118021</v>
      </c>
      <c r="BL146" s="63">
        <f t="shared" si="79"/>
        <v>0</v>
      </c>
      <c r="BM146" s="63">
        <f t="shared" si="80"/>
        <v>0</v>
      </c>
    </row>
    <row r="147" spans="1:65" s="64" customFormat="1" hidden="1" x14ac:dyDescent="0.2">
      <c r="A147" s="74" t="s">
        <v>137</v>
      </c>
      <c r="B147" s="67"/>
      <c r="C147" s="67"/>
      <c r="D147" s="67"/>
      <c r="E147" s="67"/>
      <c r="F147" s="67"/>
      <c r="G147" s="67">
        <v>3</v>
      </c>
      <c r="H147" s="76" t="s">
        <v>174</v>
      </c>
      <c r="I147" s="101">
        <v>3216001500</v>
      </c>
      <c r="J147" s="90">
        <v>2402520000</v>
      </c>
      <c r="K147" s="89">
        <v>0</v>
      </c>
      <c r="L147" s="89">
        <v>0</v>
      </c>
      <c r="M147" s="89">
        <v>0</v>
      </c>
      <c r="N147" s="90">
        <v>0</v>
      </c>
      <c r="O147" s="89">
        <v>0</v>
      </c>
      <c r="P147" s="89">
        <v>0</v>
      </c>
      <c r="Q147" s="78">
        <v>0</v>
      </c>
      <c r="R147" s="101">
        <v>0</v>
      </c>
      <c r="S147" s="61"/>
      <c r="T147" s="61"/>
      <c r="U147" s="61"/>
      <c r="V147" s="61">
        <f t="shared" si="73"/>
        <v>2402520000</v>
      </c>
      <c r="W147" s="90">
        <v>931967595</v>
      </c>
      <c r="X147" s="89">
        <v>14481114</v>
      </c>
      <c r="Y147" s="89">
        <v>104817600</v>
      </c>
      <c r="Z147" s="89">
        <v>53491607</v>
      </c>
      <c r="AA147" s="90">
        <v>1302421</v>
      </c>
      <c r="AB147" s="89">
        <v>14530929</v>
      </c>
      <c r="AC147" s="89">
        <v>172072</v>
      </c>
      <c r="AD147" s="78">
        <v>241840113</v>
      </c>
      <c r="AE147" s="101">
        <v>259480461</v>
      </c>
      <c r="AF147" s="61"/>
      <c r="AG147" s="61"/>
      <c r="AH147" s="61"/>
      <c r="AI147" s="61">
        <f t="shared" si="74"/>
        <v>1622083912</v>
      </c>
      <c r="AJ147" s="61">
        <v>0</v>
      </c>
      <c r="AK147" s="89">
        <v>15213609</v>
      </c>
      <c r="AL147" s="89">
        <v>147638200</v>
      </c>
      <c r="AM147" s="89">
        <v>123664634</v>
      </c>
      <c r="AN147" s="90">
        <v>123263320</v>
      </c>
      <c r="AO147" s="89">
        <v>161792629</v>
      </c>
      <c r="AP147" s="89">
        <v>121430170</v>
      </c>
      <c r="AQ147" s="78">
        <v>36444805</v>
      </c>
      <c r="AR147" s="101">
        <v>415253069</v>
      </c>
      <c r="AS147" s="61"/>
      <c r="AT147" s="61"/>
      <c r="AU147" s="61"/>
      <c r="AV147" s="61">
        <f t="shared" si="75"/>
        <v>1144700436</v>
      </c>
      <c r="AW147" s="61">
        <v>0</v>
      </c>
      <c r="AX147" s="89">
        <v>15213609</v>
      </c>
      <c r="AY147" s="89">
        <v>107402900</v>
      </c>
      <c r="AZ147" s="89">
        <v>151349934</v>
      </c>
      <c r="BA147" s="90">
        <v>135205330</v>
      </c>
      <c r="BB147" s="89">
        <v>136276688</v>
      </c>
      <c r="BC147" s="89">
        <v>172070</v>
      </c>
      <c r="BD147" s="78">
        <v>627105</v>
      </c>
      <c r="BE147" s="78">
        <v>598452800</v>
      </c>
      <c r="BF147" s="61"/>
      <c r="BG147" s="61"/>
      <c r="BH147" s="61"/>
      <c r="BI147" s="62">
        <f t="shared" si="76"/>
        <v>1144700436</v>
      </c>
      <c r="BJ147" s="63">
        <f t="shared" si="77"/>
        <v>813481500</v>
      </c>
      <c r="BK147" s="63">
        <f t="shared" si="78"/>
        <v>780436088</v>
      </c>
      <c r="BL147" s="63">
        <f t="shared" si="79"/>
        <v>477383476</v>
      </c>
      <c r="BM147" s="63">
        <f t="shared" si="80"/>
        <v>0</v>
      </c>
    </row>
    <row r="148" spans="1:65" s="64" customFormat="1" ht="28.5" hidden="1" x14ac:dyDescent="0.2">
      <c r="A148" s="74" t="s">
        <v>137</v>
      </c>
      <c r="B148" s="67"/>
      <c r="C148" s="67"/>
      <c r="D148" s="67"/>
      <c r="E148" s="67"/>
      <c r="F148" s="67"/>
      <c r="G148" s="67">
        <v>4</v>
      </c>
      <c r="H148" s="76" t="s">
        <v>175</v>
      </c>
      <c r="I148" s="101">
        <v>48192000</v>
      </c>
      <c r="J148" s="90">
        <v>48192000</v>
      </c>
      <c r="K148" s="89">
        <v>0</v>
      </c>
      <c r="L148" s="89">
        <v>0</v>
      </c>
      <c r="M148" s="89">
        <v>0</v>
      </c>
      <c r="N148" s="90">
        <v>0</v>
      </c>
      <c r="O148" s="89">
        <v>0</v>
      </c>
      <c r="P148" s="89">
        <v>0</v>
      </c>
      <c r="Q148" s="78">
        <v>0</v>
      </c>
      <c r="R148" s="101">
        <v>0</v>
      </c>
      <c r="S148" s="61"/>
      <c r="T148" s="61"/>
      <c r="U148" s="61"/>
      <c r="V148" s="61">
        <f t="shared" si="73"/>
        <v>48192000</v>
      </c>
      <c r="W148" s="90">
        <v>26142726</v>
      </c>
      <c r="X148" s="89">
        <v>0</v>
      </c>
      <c r="Y148" s="89">
        <v>447232</v>
      </c>
      <c r="Z148" s="89">
        <v>1032954</v>
      </c>
      <c r="AA148" s="90">
        <v>1032954</v>
      </c>
      <c r="AB148" s="89">
        <v>1032954</v>
      </c>
      <c r="AC148" s="89">
        <v>1032955</v>
      </c>
      <c r="AD148" s="78">
        <v>1032955</v>
      </c>
      <c r="AE148" s="101">
        <v>1032955</v>
      </c>
      <c r="AF148" s="61"/>
      <c r="AG148" s="61"/>
      <c r="AH148" s="61"/>
      <c r="AI148" s="61">
        <f t="shared" si="74"/>
        <v>32787685</v>
      </c>
      <c r="AJ148" s="61">
        <v>0</v>
      </c>
      <c r="AK148" s="89">
        <v>0</v>
      </c>
      <c r="AL148" s="89">
        <v>1709728</v>
      </c>
      <c r="AM148" s="89">
        <v>4213688</v>
      </c>
      <c r="AN148" s="90">
        <v>7232812</v>
      </c>
      <c r="AO148" s="89">
        <v>4132883</v>
      </c>
      <c r="AP148" s="89">
        <v>4132884</v>
      </c>
      <c r="AQ148" s="78">
        <v>1032955</v>
      </c>
      <c r="AR148" s="101">
        <v>4132884</v>
      </c>
      <c r="AS148" s="61"/>
      <c r="AT148" s="61"/>
      <c r="AU148" s="61"/>
      <c r="AV148" s="61">
        <f t="shared" si="75"/>
        <v>26587834</v>
      </c>
      <c r="AW148" s="61">
        <v>0</v>
      </c>
      <c r="AX148" s="89">
        <v>0</v>
      </c>
      <c r="AY148" s="89">
        <v>1709728</v>
      </c>
      <c r="AZ148" s="89">
        <v>4213688</v>
      </c>
      <c r="BA148" s="90">
        <v>7232812</v>
      </c>
      <c r="BB148" s="89">
        <v>4132883</v>
      </c>
      <c r="BC148" s="89">
        <v>4132884</v>
      </c>
      <c r="BD148" s="78">
        <v>1032955</v>
      </c>
      <c r="BE148" s="78">
        <v>4132884</v>
      </c>
      <c r="BF148" s="61"/>
      <c r="BG148" s="61"/>
      <c r="BH148" s="61"/>
      <c r="BI148" s="62">
        <f t="shared" si="76"/>
        <v>26587834</v>
      </c>
      <c r="BJ148" s="63">
        <f t="shared" si="77"/>
        <v>0</v>
      </c>
      <c r="BK148" s="63">
        <f t="shared" si="78"/>
        <v>15404315</v>
      </c>
      <c r="BL148" s="63">
        <f t="shared" si="79"/>
        <v>6199851</v>
      </c>
      <c r="BM148" s="63">
        <f t="shared" si="80"/>
        <v>0</v>
      </c>
    </row>
    <row r="149" spans="1:65" s="64" customFormat="1" ht="28.5" hidden="1" x14ac:dyDescent="0.2">
      <c r="A149" s="74" t="s">
        <v>137</v>
      </c>
      <c r="B149" s="67"/>
      <c r="C149" s="67"/>
      <c r="D149" s="67"/>
      <c r="E149" s="67"/>
      <c r="F149" s="67"/>
      <c r="G149" s="67">
        <v>5</v>
      </c>
      <c r="H149" s="76" t="s">
        <v>176</v>
      </c>
      <c r="I149" s="101">
        <v>3000000000</v>
      </c>
      <c r="J149" s="90">
        <v>882904187</v>
      </c>
      <c r="K149" s="89">
        <v>0</v>
      </c>
      <c r="L149" s="89">
        <v>0</v>
      </c>
      <c r="M149" s="89">
        <v>0</v>
      </c>
      <c r="N149" s="90">
        <v>0</v>
      </c>
      <c r="O149" s="89">
        <v>0</v>
      </c>
      <c r="P149" s="89">
        <v>0</v>
      </c>
      <c r="Q149" s="78">
        <v>8032000</v>
      </c>
      <c r="R149" s="101">
        <v>653824880</v>
      </c>
      <c r="S149" s="61"/>
      <c r="T149" s="61"/>
      <c r="U149" s="61"/>
      <c r="V149" s="61">
        <f t="shared" si="73"/>
        <v>1544761067</v>
      </c>
      <c r="W149" s="90">
        <v>2360404</v>
      </c>
      <c r="X149" s="89">
        <v>0</v>
      </c>
      <c r="Y149" s="89">
        <v>0</v>
      </c>
      <c r="Z149" s="89">
        <v>1144444</v>
      </c>
      <c r="AA149" s="90">
        <v>2411305</v>
      </c>
      <c r="AB149" s="89">
        <v>171172908</v>
      </c>
      <c r="AC149" s="89">
        <v>1025685</v>
      </c>
      <c r="AD149" s="78">
        <v>212149282</v>
      </c>
      <c r="AE149" s="101">
        <v>80067481</v>
      </c>
      <c r="AF149" s="61"/>
      <c r="AG149" s="61"/>
      <c r="AH149" s="61"/>
      <c r="AI149" s="61">
        <f t="shared" si="74"/>
        <v>470331509</v>
      </c>
      <c r="AJ149" s="61">
        <v>0</v>
      </c>
      <c r="AK149" s="89">
        <v>0</v>
      </c>
      <c r="AL149" s="89">
        <v>2360404</v>
      </c>
      <c r="AM149" s="89">
        <v>1134009</v>
      </c>
      <c r="AN149" s="90">
        <v>2411304</v>
      </c>
      <c r="AO149" s="89">
        <v>171172908</v>
      </c>
      <c r="AP149" s="89">
        <v>1025685</v>
      </c>
      <c r="AQ149" s="78">
        <v>199900480.88</v>
      </c>
      <c r="AR149" s="101">
        <v>1014797</v>
      </c>
      <c r="AS149" s="61"/>
      <c r="AT149" s="61"/>
      <c r="AU149" s="61"/>
      <c r="AV149" s="61">
        <f t="shared" si="75"/>
        <v>379019587.88</v>
      </c>
      <c r="AW149" s="61">
        <v>0</v>
      </c>
      <c r="AX149" s="89">
        <v>0</v>
      </c>
      <c r="AY149" s="89">
        <v>2360404</v>
      </c>
      <c r="AZ149" s="89">
        <v>1134009</v>
      </c>
      <c r="BA149" s="90">
        <v>2411304</v>
      </c>
      <c r="BB149" s="89">
        <v>171172908</v>
      </c>
      <c r="BC149" s="89">
        <v>1025685</v>
      </c>
      <c r="BD149" s="78">
        <v>199900480.88</v>
      </c>
      <c r="BE149" s="78">
        <v>1014797</v>
      </c>
      <c r="BF149" s="61"/>
      <c r="BG149" s="61"/>
      <c r="BH149" s="61"/>
      <c r="BI149" s="62">
        <f t="shared" si="76"/>
        <v>379019587.88</v>
      </c>
      <c r="BJ149" s="63">
        <f t="shared" si="77"/>
        <v>1455238933</v>
      </c>
      <c r="BK149" s="63">
        <f t="shared" si="78"/>
        <v>1074429558</v>
      </c>
      <c r="BL149" s="63">
        <f t="shared" si="79"/>
        <v>91311921.120000005</v>
      </c>
      <c r="BM149" s="63">
        <f t="shared" si="80"/>
        <v>0</v>
      </c>
    </row>
    <row r="150" spans="1:65" s="64" customFormat="1" ht="28.5" hidden="1" x14ac:dyDescent="0.2">
      <c r="A150" s="74" t="s">
        <v>137</v>
      </c>
      <c r="B150" s="67"/>
      <c r="C150" s="67"/>
      <c r="D150" s="67"/>
      <c r="E150" s="67"/>
      <c r="F150" s="67"/>
      <c r="G150" s="67">
        <v>6</v>
      </c>
      <c r="H150" s="76" t="s">
        <v>177</v>
      </c>
      <c r="I150" s="101">
        <v>3855360</v>
      </c>
      <c r="J150" s="90">
        <v>0</v>
      </c>
      <c r="K150" s="89">
        <v>3855360</v>
      </c>
      <c r="L150" s="89">
        <v>0</v>
      </c>
      <c r="M150" s="89">
        <v>0</v>
      </c>
      <c r="N150" s="90">
        <v>0</v>
      </c>
      <c r="O150" s="89">
        <v>0</v>
      </c>
      <c r="P150" s="89">
        <v>0</v>
      </c>
      <c r="Q150" s="78">
        <v>0</v>
      </c>
      <c r="R150" s="101">
        <v>0</v>
      </c>
      <c r="S150" s="61"/>
      <c r="T150" s="61"/>
      <c r="U150" s="61"/>
      <c r="V150" s="61">
        <f t="shared" si="73"/>
        <v>3855360</v>
      </c>
      <c r="W150" s="90">
        <v>0</v>
      </c>
      <c r="X150" s="89">
        <v>0</v>
      </c>
      <c r="Y150" s="89">
        <v>0</v>
      </c>
      <c r="Z150" s="89">
        <v>0</v>
      </c>
      <c r="AA150" s="90">
        <v>0</v>
      </c>
      <c r="AB150" s="89">
        <v>0</v>
      </c>
      <c r="AC150" s="89">
        <v>0</v>
      </c>
      <c r="AD150" s="78">
        <v>0</v>
      </c>
      <c r="AE150" s="101">
        <v>0</v>
      </c>
      <c r="AF150" s="61"/>
      <c r="AG150" s="61"/>
      <c r="AH150" s="61"/>
      <c r="AI150" s="61">
        <f t="shared" si="74"/>
        <v>0</v>
      </c>
      <c r="AJ150" s="61">
        <v>0</v>
      </c>
      <c r="AK150" s="89">
        <v>0</v>
      </c>
      <c r="AL150" s="89">
        <v>0</v>
      </c>
      <c r="AM150" s="89">
        <v>0</v>
      </c>
      <c r="AN150" s="90">
        <v>0</v>
      </c>
      <c r="AO150" s="89">
        <v>0</v>
      </c>
      <c r="AP150" s="89">
        <v>0</v>
      </c>
      <c r="AQ150" s="78">
        <v>0</v>
      </c>
      <c r="AR150" s="101">
        <v>0</v>
      </c>
      <c r="AS150" s="61"/>
      <c r="AT150" s="61"/>
      <c r="AU150" s="61"/>
      <c r="AV150" s="61">
        <f t="shared" si="75"/>
        <v>0</v>
      </c>
      <c r="AW150" s="61">
        <v>0</v>
      </c>
      <c r="AX150" s="89">
        <v>0</v>
      </c>
      <c r="AY150" s="89">
        <v>0</v>
      </c>
      <c r="AZ150" s="89">
        <v>0</v>
      </c>
      <c r="BA150" s="90">
        <v>0</v>
      </c>
      <c r="BB150" s="89">
        <v>0</v>
      </c>
      <c r="BC150" s="89">
        <v>0</v>
      </c>
      <c r="BD150" s="78">
        <v>0</v>
      </c>
      <c r="BE150" s="78">
        <v>0</v>
      </c>
      <c r="BF150" s="61"/>
      <c r="BG150" s="61"/>
      <c r="BH150" s="61"/>
      <c r="BI150" s="62">
        <f t="shared" si="76"/>
        <v>0</v>
      </c>
      <c r="BJ150" s="63">
        <f t="shared" si="77"/>
        <v>0</v>
      </c>
      <c r="BK150" s="63">
        <f t="shared" si="78"/>
        <v>3855360</v>
      </c>
      <c r="BL150" s="63">
        <f t="shared" si="79"/>
        <v>0</v>
      </c>
      <c r="BM150" s="63">
        <f t="shared" si="80"/>
        <v>0</v>
      </c>
    </row>
    <row r="151" spans="1:65" s="64" customFormat="1" ht="28.5" hidden="1" x14ac:dyDescent="0.2">
      <c r="A151" s="74" t="s">
        <v>137</v>
      </c>
      <c r="B151" s="66"/>
      <c r="C151" s="67"/>
      <c r="D151" s="67"/>
      <c r="E151" s="67"/>
      <c r="F151" s="67"/>
      <c r="G151" s="67">
        <v>7</v>
      </c>
      <c r="H151" s="76" t="s">
        <v>178</v>
      </c>
      <c r="I151" s="101">
        <v>50000000</v>
      </c>
      <c r="J151" s="90">
        <v>0</v>
      </c>
      <c r="K151" s="89">
        <v>50000000</v>
      </c>
      <c r="L151" s="89">
        <v>0</v>
      </c>
      <c r="M151" s="89">
        <v>0</v>
      </c>
      <c r="N151" s="90">
        <v>0</v>
      </c>
      <c r="O151" s="89">
        <v>0</v>
      </c>
      <c r="P151" s="89">
        <v>0</v>
      </c>
      <c r="Q151" s="78">
        <v>0</v>
      </c>
      <c r="R151" s="101">
        <v>0</v>
      </c>
      <c r="S151" s="61"/>
      <c r="T151" s="61"/>
      <c r="U151" s="61"/>
      <c r="V151" s="61">
        <f t="shared" si="73"/>
        <v>50000000</v>
      </c>
      <c r="W151" s="90">
        <v>0</v>
      </c>
      <c r="X151" s="89">
        <v>0</v>
      </c>
      <c r="Y151" s="89">
        <v>0</v>
      </c>
      <c r="Z151" s="89">
        <v>0</v>
      </c>
      <c r="AA151" s="90">
        <v>46000000</v>
      </c>
      <c r="AB151" s="89">
        <v>2000000</v>
      </c>
      <c r="AC151" s="89">
        <v>0</v>
      </c>
      <c r="AD151" s="78">
        <v>0</v>
      </c>
      <c r="AE151" s="101">
        <v>0</v>
      </c>
      <c r="AF151" s="61"/>
      <c r="AG151" s="61"/>
      <c r="AH151" s="61"/>
      <c r="AI151" s="61">
        <f t="shared" si="74"/>
        <v>48000000</v>
      </c>
      <c r="AJ151" s="61">
        <v>0</v>
      </c>
      <c r="AK151" s="89">
        <v>0</v>
      </c>
      <c r="AL151" s="89">
        <v>0</v>
      </c>
      <c r="AM151" s="89">
        <v>0</v>
      </c>
      <c r="AN151" s="90">
        <v>29200000</v>
      </c>
      <c r="AO151" s="89">
        <v>18800000</v>
      </c>
      <c r="AP151" s="89">
        <v>0</v>
      </c>
      <c r="AQ151" s="78">
        <v>0</v>
      </c>
      <c r="AR151" s="101">
        <v>0</v>
      </c>
      <c r="AS151" s="61"/>
      <c r="AT151" s="61"/>
      <c r="AU151" s="61"/>
      <c r="AV151" s="61">
        <f t="shared" si="75"/>
        <v>48000000</v>
      </c>
      <c r="AW151" s="61">
        <v>0</v>
      </c>
      <c r="AX151" s="89">
        <v>0</v>
      </c>
      <c r="AY151" s="89">
        <v>0</v>
      </c>
      <c r="AZ151" s="89">
        <v>0</v>
      </c>
      <c r="BA151" s="90">
        <v>29200000</v>
      </c>
      <c r="BB151" s="89">
        <v>18800000</v>
      </c>
      <c r="BC151" s="89">
        <v>0</v>
      </c>
      <c r="BD151" s="78">
        <v>0</v>
      </c>
      <c r="BE151" s="78">
        <v>0</v>
      </c>
      <c r="BF151" s="61"/>
      <c r="BG151" s="61"/>
      <c r="BH151" s="61"/>
      <c r="BI151" s="62">
        <f t="shared" si="76"/>
        <v>48000000</v>
      </c>
      <c r="BJ151" s="63">
        <f t="shared" si="77"/>
        <v>0</v>
      </c>
      <c r="BK151" s="63">
        <f t="shared" si="78"/>
        <v>2000000</v>
      </c>
      <c r="BL151" s="63">
        <f t="shared" si="79"/>
        <v>0</v>
      </c>
      <c r="BM151" s="63">
        <f t="shared" si="80"/>
        <v>0</v>
      </c>
    </row>
    <row r="152" spans="1:65" s="64" customFormat="1" ht="28.5" hidden="1" x14ac:dyDescent="0.2">
      <c r="A152" s="74" t="s">
        <v>135</v>
      </c>
      <c r="B152" s="66"/>
      <c r="C152" s="67"/>
      <c r="D152" s="67"/>
      <c r="E152" s="67"/>
      <c r="F152" s="67"/>
      <c r="G152" s="67">
        <v>8</v>
      </c>
      <c r="H152" s="76" t="s">
        <v>179</v>
      </c>
      <c r="I152" s="101">
        <v>48020000</v>
      </c>
      <c r="J152" s="90">
        <v>0</v>
      </c>
      <c r="K152" s="89">
        <v>9056080</v>
      </c>
      <c r="L152" s="89">
        <v>0</v>
      </c>
      <c r="M152" s="89">
        <v>38963920</v>
      </c>
      <c r="N152" s="90">
        <v>0</v>
      </c>
      <c r="O152" s="89">
        <v>0</v>
      </c>
      <c r="P152" s="89">
        <v>0</v>
      </c>
      <c r="Q152" s="78">
        <v>0</v>
      </c>
      <c r="R152" s="101">
        <v>0</v>
      </c>
      <c r="S152" s="61"/>
      <c r="T152" s="61"/>
      <c r="U152" s="61"/>
      <c r="V152" s="61">
        <f t="shared" si="73"/>
        <v>48020000</v>
      </c>
      <c r="W152" s="90">
        <v>0</v>
      </c>
      <c r="X152" s="89">
        <v>0</v>
      </c>
      <c r="Y152" s="89">
        <v>0</v>
      </c>
      <c r="Z152" s="89">
        <v>0</v>
      </c>
      <c r="AA152" s="90">
        <v>38500000</v>
      </c>
      <c r="AB152" s="89">
        <v>0</v>
      </c>
      <c r="AC152" s="89">
        <v>500000</v>
      </c>
      <c r="AD152" s="78">
        <v>0</v>
      </c>
      <c r="AE152" s="101">
        <v>0</v>
      </c>
      <c r="AF152" s="61"/>
      <c r="AG152" s="61"/>
      <c r="AH152" s="61"/>
      <c r="AI152" s="61">
        <f t="shared" si="74"/>
        <v>39000000</v>
      </c>
      <c r="AJ152" s="61">
        <v>0</v>
      </c>
      <c r="AK152" s="89">
        <v>0</v>
      </c>
      <c r="AL152" s="89">
        <v>0</v>
      </c>
      <c r="AM152" s="89">
        <v>0</v>
      </c>
      <c r="AN152" s="90">
        <v>24500000</v>
      </c>
      <c r="AO152" s="89">
        <v>14000000</v>
      </c>
      <c r="AP152" s="89">
        <v>500000</v>
      </c>
      <c r="AQ152" s="78">
        <v>0</v>
      </c>
      <c r="AR152" s="101">
        <v>0</v>
      </c>
      <c r="AS152" s="61"/>
      <c r="AT152" s="61"/>
      <c r="AU152" s="61"/>
      <c r="AV152" s="61">
        <f t="shared" si="75"/>
        <v>39000000</v>
      </c>
      <c r="AW152" s="61">
        <v>0</v>
      </c>
      <c r="AX152" s="89">
        <v>0</v>
      </c>
      <c r="AY152" s="89">
        <v>0</v>
      </c>
      <c r="AZ152" s="89">
        <v>0</v>
      </c>
      <c r="BA152" s="90">
        <v>24500000</v>
      </c>
      <c r="BB152" s="89">
        <v>14000000</v>
      </c>
      <c r="BC152" s="89">
        <v>500000</v>
      </c>
      <c r="BD152" s="78">
        <v>0</v>
      </c>
      <c r="BE152" s="78">
        <v>0</v>
      </c>
      <c r="BF152" s="61"/>
      <c r="BG152" s="61"/>
      <c r="BH152" s="61"/>
      <c r="BI152" s="62">
        <f t="shared" si="76"/>
        <v>39000000</v>
      </c>
      <c r="BJ152" s="63">
        <f t="shared" si="77"/>
        <v>0</v>
      </c>
      <c r="BK152" s="63">
        <f t="shared" si="78"/>
        <v>9020000</v>
      </c>
      <c r="BL152" s="63">
        <f t="shared" si="79"/>
        <v>0</v>
      </c>
      <c r="BM152" s="63">
        <f t="shared" si="80"/>
        <v>0</v>
      </c>
    </row>
    <row r="153" spans="1:65" s="64" customFormat="1" ht="28.5" hidden="1" x14ac:dyDescent="0.2">
      <c r="A153" s="74" t="s">
        <v>135</v>
      </c>
      <c r="B153" s="66"/>
      <c r="C153" s="67"/>
      <c r="D153" s="67"/>
      <c r="E153" s="67"/>
      <c r="F153" s="67"/>
      <c r="G153" s="67">
        <v>9</v>
      </c>
      <c r="H153" s="76" t="s">
        <v>180</v>
      </c>
      <c r="I153" s="101">
        <v>1149981600</v>
      </c>
      <c r="J153" s="90">
        <v>1149981600</v>
      </c>
      <c r="K153" s="89">
        <v>0</v>
      </c>
      <c r="L153" s="89">
        <v>0</v>
      </c>
      <c r="M153" s="89">
        <v>0</v>
      </c>
      <c r="N153" s="90">
        <v>0</v>
      </c>
      <c r="O153" s="89">
        <v>0</v>
      </c>
      <c r="P153" s="89">
        <v>0</v>
      </c>
      <c r="Q153" s="78">
        <v>0</v>
      </c>
      <c r="R153" s="101">
        <v>0</v>
      </c>
      <c r="S153" s="61"/>
      <c r="T153" s="61"/>
      <c r="U153" s="61"/>
      <c r="V153" s="61">
        <f t="shared" si="73"/>
        <v>1149981600</v>
      </c>
      <c r="W153" s="90">
        <v>0</v>
      </c>
      <c r="X153" s="89">
        <v>0</v>
      </c>
      <c r="Y153" s="89">
        <v>0</v>
      </c>
      <c r="Z153" s="89">
        <v>0</v>
      </c>
      <c r="AA153" s="90">
        <v>0</v>
      </c>
      <c r="AB153" s="89">
        <v>0</v>
      </c>
      <c r="AC153" s="89">
        <v>0</v>
      </c>
      <c r="AD153" s="78">
        <v>832986672</v>
      </c>
      <c r="AE153" s="101">
        <v>296983200</v>
      </c>
      <c r="AF153" s="61"/>
      <c r="AG153" s="61"/>
      <c r="AH153" s="61"/>
      <c r="AI153" s="61">
        <f t="shared" si="74"/>
        <v>1129969872</v>
      </c>
      <c r="AJ153" s="61">
        <v>0</v>
      </c>
      <c r="AK153" s="89">
        <v>0</v>
      </c>
      <c r="AL153" s="89">
        <v>0</v>
      </c>
      <c r="AM153" s="89">
        <v>0</v>
      </c>
      <c r="AN153" s="90">
        <v>0</v>
      </c>
      <c r="AO153" s="89">
        <v>0</v>
      </c>
      <c r="AP153" s="89">
        <v>0</v>
      </c>
      <c r="AQ153" s="78">
        <v>0</v>
      </c>
      <c r="AR153" s="101">
        <v>0</v>
      </c>
      <c r="AS153" s="61"/>
      <c r="AT153" s="61"/>
      <c r="AU153" s="61"/>
      <c r="AV153" s="61">
        <f t="shared" si="75"/>
        <v>0</v>
      </c>
      <c r="AW153" s="61">
        <v>0</v>
      </c>
      <c r="AX153" s="89">
        <v>0</v>
      </c>
      <c r="AY153" s="89">
        <v>0</v>
      </c>
      <c r="AZ153" s="89">
        <v>0</v>
      </c>
      <c r="BA153" s="90">
        <v>0</v>
      </c>
      <c r="BB153" s="89">
        <v>0</v>
      </c>
      <c r="BC153" s="89">
        <v>0</v>
      </c>
      <c r="BD153" s="78">
        <v>0</v>
      </c>
      <c r="BE153" s="78">
        <v>0</v>
      </c>
      <c r="BF153" s="61"/>
      <c r="BG153" s="61"/>
      <c r="BH153" s="61"/>
      <c r="BI153" s="62">
        <f t="shared" si="76"/>
        <v>0</v>
      </c>
      <c r="BJ153" s="63">
        <f t="shared" si="77"/>
        <v>0</v>
      </c>
      <c r="BK153" s="63">
        <f t="shared" si="78"/>
        <v>20011728</v>
      </c>
      <c r="BL153" s="63">
        <f t="shared" si="79"/>
        <v>1129969872</v>
      </c>
      <c r="BM153" s="63">
        <f t="shared" si="80"/>
        <v>0</v>
      </c>
    </row>
    <row r="154" spans="1:65" s="64" customFormat="1" ht="28.5" hidden="1" x14ac:dyDescent="0.2">
      <c r="A154" s="74" t="s">
        <v>135</v>
      </c>
      <c r="B154" s="66"/>
      <c r="C154" s="67"/>
      <c r="D154" s="67"/>
      <c r="E154" s="67"/>
      <c r="F154" s="67"/>
      <c r="G154" s="67">
        <v>10</v>
      </c>
      <c r="H154" s="76" t="s">
        <v>181</v>
      </c>
      <c r="I154" s="101">
        <v>370068624</v>
      </c>
      <c r="J154" s="90">
        <v>311200668</v>
      </c>
      <c r="K154" s="89">
        <v>0</v>
      </c>
      <c r="L154" s="89">
        <v>21746640</v>
      </c>
      <c r="M154" s="89">
        <v>0</v>
      </c>
      <c r="N154" s="90">
        <v>0</v>
      </c>
      <c r="O154" s="89">
        <v>0</v>
      </c>
      <c r="P154" s="89">
        <v>0</v>
      </c>
      <c r="Q154" s="78">
        <v>0</v>
      </c>
      <c r="R154" s="101">
        <v>30120000</v>
      </c>
      <c r="S154" s="61"/>
      <c r="T154" s="61"/>
      <c r="U154" s="61"/>
      <c r="V154" s="61">
        <f t="shared" si="73"/>
        <v>363067308</v>
      </c>
      <c r="W154" s="90">
        <v>0</v>
      </c>
      <c r="X154" s="89">
        <v>0</v>
      </c>
      <c r="Y154" s="89">
        <v>2129308</v>
      </c>
      <c r="Z154" s="89">
        <v>330818000</v>
      </c>
      <c r="AA154" s="90">
        <v>0</v>
      </c>
      <c r="AB154" s="89">
        <v>0</v>
      </c>
      <c r="AC154" s="89">
        <v>0</v>
      </c>
      <c r="AD154" s="78">
        <v>0</v>
      </c>
      <c r="AE154" s="101">
        <v>0</v>
      </c>
      <c r="AF154" s="61"/>
      <c r="AG154" s="61"/>
      <c r="AH154" s="61"/>
      <c r="AI154" s="61">
        <f t="shared" si="74"/>
        <v>332947308</v>
      </c>
      <c r="AJ154" s="61">
        <v>0</v>
      </c>
      <c r="AK154" s="89">
        <v>0</v>
      </c>
      <c r="AL154" s="89">
        <v>0</v>
      </c>
      <c r="AM154" s="89">
        <v>2129308</v>
      </c>
      <c r="AN154" s="90">
        <v>0</v>
      </c>
      <c r="AO154" s="89">
        <v>165409000</v>
      </c>
      <c r="AP154" s="89">
        <v>0</v>
      </c>
      <c r="AQ154" s="78">
        <v>0</v>
      </c>
      <c r="AR154" s="101">
        <v>0</v>
      </c>
      <c r="AS154" s="61"/>
      <c r="AT154" s="61"/>
      <c r="AU154" s="61"/>
      <c r="AV154" s="61">
        <f t="shared" si="75"/>
        <v>167538308</v>
      </c>
      <c r="AW154" s="61">
        <v>0</v>
      </c>
      <c r="AX154" s="89">
        <v>0</v>
      </c>
      <c r="AY154" s="89">
        <v>0</v>
      </c>
      <c r="AZ154" s="89">
        <v>2129308</v>
      </c>
      <c r="BA154" s="90">
        <v>0</v>
      </c>
      <c r="BB154" s="89">
        <v>0</v>
      </c>
      <c r="BC154" s="89">
        <v>165409000</v>
      </c>
      <c r="BD154" s="78">
        <v>0</v>
      </c>
      <c r="BE154" s="78">
        <v>0</v>
      </c>
      <c r="BF154" s="61"/>
      <c r="BG154" s="61"/>
      <c r="BH154" s="61"/>
      <c r="BI154" s="62">
        <f t="shared" si="76"/>
        <v>167538308</v>
      </c>
      <c r="BJ154" s="63">
        <f t="shared" si="77"/>
        <v>7001316</v>
      </c>
      <c r="BK154" s="63">
        <f t="shared" si="78"/>
        <v>30120000</v>
      </c>
      <c r="BL154" s="63">
        <f t="shared" si="79"/>
        <v>165409000</v>
      </c>
      <c r="BM154" s="63">
        <f t="shared" si="80"/>
        <v>0</v>
      </c>
    </row>
    <row r="155" spans="1:65" s="64" customFormat="1" ht="28.5" hidden="1" x14ac:dyDescent="0.2">
      <c r="A155" s="74" t="s">
        <v>135</v>
      </c>
      <c r="B155" s="66"/>
      <c r="C155" s="67"/>
      <c r="D155" s="67"/>
      <c r="E155" s="67"/>
      <c r="F155" s="67"/>
      <c r="G155" s="67">
        <v>11</v>
      </c>
      <c r="H155" s="76" t="s">
        <v>182</v>
      </c>
      <c r="I155" s="101">
        <v>100121131</v>
      </c>
      <c r="J155" s="90">
        <v>0</v>
      </c>
      <c r="K155" s="89">
        <v>0</v>
      </c>
      <c r="L155" s="89">
        <v>502000</v>
      </c>
      <c r="M155" s="89">
        <v>0</v>
      </c>
      <c r="N155" s="90">
        <v>0</v>
      </c>
      <c r="O155" s="89">
        <v>0</v>
      </c>
      <c r="P155" s="89">
        <v>0</v>
      </c>
      <c r="Q155" s="78">
        <v>0</v>
      </c>
      <c r="R155" s="101">
        <v>0</v>
      </c>
      <c r="S155" s="61"/>
      <c r="T155" s="61"/>
      <c r="U155" s="61"/>
      <c r="V155" s="61">
        <f t="shared" si="73"/>
        <v>502000</v>
      </c>
      <c r="W155" s="90">
        <v>0</v>
      </c>
      <c r="X155" s="89">
        <v>0</v>
      </c>
      <c r="Y155" s="89">
        <v>502000</v>
      </c>
      <c r="Z155" s="89">
        <v>0</v>
      </c>
      <c r="AA155" s="90">
        <v>0</v>
      </c>
      <c r="AB155" s="89">
        <v>0</v>
      </c>
      <c r="AC155" s="89">
        <v>0</v>
      </c>
      <c r="AD155" s="78">
        <v>0</v>
      </c>
      <c r="AE155" s="101">
        <v>0</v>
      </c>
      <c r="AF155" s="61"/>
      <c r="AG155" s="61"/>
      <c r="AH155" s="61"/>
      <c r="AI155" s="61">
        <f t="shared" si="74"/>
        <v>502000</v>
      </c>
      <c r="AJ155" s="61">
        <v>0</v>
      </c>
      <c r="AK155" s="89">
        <v>0</v>
      </c>
      <c r="AL155" s="89">
        <v>0</v>
      </c>
      <c r="AM155" s="89">
        <v>502000</v>
      </c>
      <c r="AN155" s="90">
        <v>0</v>
      </c>
      <c r="AO155" s="89">
        <v>0</v>
      </c>
      <c r="AP155" s="89">
        <v>0</v>
      </c>
      <c r="AQ155" s="78">
        <v>0</v>
      </c>
      <c r="AR155" s="101">
        <v>0</v>
      </c>
      <c r="AS155" s="61"/>
      <c r="AT155" s="61"/>
      <c r="AU155" s="61"/>
      <c r="AV155" s="61">
        <f t="shared" si="75"/>
        <v>502000</v>
      </c>
      <c r="AW155" s="61">
        <v>0</v>
      </c>
      <c r="AX155" s="89">
        <v>0</v>
      </c>
      <c r="AY155" s="89">
        <v>0</v>
      </c>
      <c r="AZ155" s="89">
        <v>0</v>
      </c>
      <c r="BA155" s="90">
        <v>502000</v>
      </c>
      <c r="BB155" s="89">
        <v>0</v>
      </c>
      <c r="BC155" s="89">
        <v>0</v>
      </c>
      <c r="BD155" s="78">
        <v>0</v>
      </c>
      <c r="BE155" s="78">
        <v>0</v>
      </c>
      <c r="BF155" s="61"/>
      <c r="BG155" s="61"/>
      <c r="BH155" s="61"/>
      <c r="BI155" s="62">
        <f t="shared" si="76"/>
        <v>502000</v>
      </c>
      <c r="BJ155" s="63">
        <f t="shared" si="77"/>
        <v>99619131</v>
      </c>
      <c r="BK155" s="63">
        <f t="shared" si="78"/>
        <v>0</v>
      </c>
      <c r="BL155" s="63">
        <f t="shared" si="79"/>
        <v>0</v>
      </c>
      <c r="BM155" s="63">
        <f t="shared" si="80"/>
        <v>0</v>
      </c>
    </row>
    <row r="156" spans="1:65" s="64" customFormat="1" ht="35.450000000000003" hidden="1" customHeight="1" x14ac:dyDescent="0.2">
      <c r="A156" s="74" t="s">
        <v>135</v>
      </c>
      <c r="B156" s="66"/>
      <c r="C156" s="67"/>
      <c r="D156" s="67"/>
      <c r="E156" s="67"/>
      <c r="F156" s="67"/>
      <c r="G156" s="67">
        <v>12</v>
      </c>
      <c r="H156" s="76" t="s">
        <v>183</v>
      </c>
      <c r="I156" s="101">
        <v>2666850472</v>
      </c>
      <c r="J156" s="90">
        <v>2666850472</v>
      </c>
      <c r="K156" s="89">
        <v>0</v>
      </c>
      <c r="L156" s="89">
        <v>0</v>
      </c>
      <c r="M156" s="89">
        <v>0</v>
      </c>
      <c r="N156" s="90">
        <v>0</v>
      </c>
      <c r="O156" s="89">
        <v>0</v>
      </c>
      <c r="P156" s="89">
        <v>0</v>
      </c>
      <c r="Q156" s="78">
        <v>0</v>
      </c>
      <c r="R156" s="101">
        <v>-130771</v>
      </c>
      <c r="S156" s="61"/>
      <c r="T156" s="61"/>
      <c r="U156" s="61"/>
      <c r="V156" s="61">
        <f t="shared" si="73"/>
        <v>2666719701</v>
      </c>
      <c r="W156" s="90">
        <v>807918800</v>
      </c>
      <c r="X156" s="89">
        <v>8230134</v>
      </c>
      <c r="Y156" s="89">
        <v>853622987</v>
      </c>
      <c r="Z156" s="89">
        <v>287218818</v>
      </c>
      <c r="AA156" s="90">
        <v>12469956</v>
      </c>
      <c r="AB156" s="89">
        <v>26671630</v>
      </c>
      <c r="AC156" s="89">
        <v>35660497</v>
      </c>
      <c r="AD156" s="78">
        <v>531928</v>
      </c>
      <c r="AE156" s="101">
        <v>4053546</v>
      </c>
      <c r="AF156" s="61"/>
      <c r="AG156" s="61"/>
      <c r="AH156" s="61"/>
      <c r="AI156" s="61">
        <f t="shared" si="74"/>
        <v>2036378296</v>
      </c>
      <c r="AJ156" s="61">
        <v>0</v>
      </c>
      <c r="AK156" s="89">
        <v>963985</v>
      </c>
      <c r="AL156" s="89">
        <v>163332024</v>
      </c>
      <c r="AM156" s="89">
        <v>69804666</v>
      </c>
      <c r="AN156" s="90">
        <v>179300304</v>
      </c>
      <c r="AO156" s="89">
        <v>193561806</v>
      </c>
      <c r="AP156" s="89">
        <v>907338317</v>
      </c>
      <c r="AQ156" s="78">
        <v>73025748</v>
      </c>
      <c r="AR156" s="101">
        <v>73535366</v>
      </c>
      <c r="AS156" s="61"/>
      <c r="AT156" s="61"/>
      <c r="AU156" s="61"/>
      <c r="AV156" s="61">
        <f t="shared" si="75"/>
        <v>1660862216</v>
      </c>
      <c r="AW156" s="61">
        <v>0</v>
      </c>
      <c r="AX156" s="89">
        <v>963985</v>
      </c>
      <c r="AY156" s="89">
        <v>124678024</v>
      </c>
      <c r="AZ156" s="89">
        <v>108458666</v>
      </c>
      <c r="BA156" s="90">
        <v>179300304</v>
      </c>
      <c r="BB156" s="89">
        <v>193561806</v>
      </c>
      <c r="BC156" s="89">
        <v>907338317</v>
      </c>
      <c r="BD156" s="78">
        <v>73025748</v>
      </c>
      <c r="BE156" s="78">
        <v>62491366</v>
      </c>
      <c r="BF156" s="61"/>
      <c r="BG156" s="61"/>
      <c r="BH156" s="61"/>
      <c r="BI156" s="62">
        <f t="shared" si="76"/>
        <v>1649818216</v>
      </c>
      <c r="BJ156" s="63">
        <f t="shared" si="77"/>
        <v>130771</v>
      </c>
      <c r="BK156" s="63">
        <f t="shared" si="78"/>
        <v>630341405</v>
      </c>
      <c r="BL156" s="63">
        <f t="shared" si="79"/>
        <v>375516080</v>
      </c>
      <c r="BM156" s="63">
        <f t="shared" si="80"/>
        <v>11044000</v>
      </c>
    </row>
    <row r="157" spans="1:65" s="64" customFormat="1" ht="35.85" hidden="1" customHeight="1" x14ac:dyDescent="0.2">
      <c r="A157" s="74" t="s">
        <v>135</v>
      </c>
      <c r="B157" s="66"/>
      <c r="C157" s="67"/>
      <c r="D157" s="67"/>
      <c r="E157" s="67"/>
      <c r="F157" s="67"/>
      <c r="G157" s="67">
        <v>14</v>
      </c>
      <c r="H157" s="76" t="s">
        <v>184</v>
      </c>
      <c r="I157" s="101">
        <v>2960000000</v>
      </c>
      <c r="J157" s="90">
        <v>1758004000</v>
      </c>
      <c r="K157" s="89">
        <v>0</v>
      </c>
      <c r="L157" s="89">
        <v>0</v>
      </c>
      <c r="M157" s="89">
        <v>0</v>
      </c>
      <c r="N157" s="90">
        <v>190760000</v>
      </c>
      <c r="O157" s="89">
        <v>0</v>
      </c>
      <c r="P157" s="89">
        <v>0</v>
      </c>
      <c r="Q157" s="78">
        <v>244699961</v>
      </c>
      <c r="R157" s="101">
        <v>0</v>
      </c>
      <c r="S157" s="61"/>
      <c r="T157" s="61"/>
      <c r="U157" s="61"/>
      <c r="V157" s="61">
        <f t="shared" si="73"/>
        <v>2193463961</v>
      </c>
      <c r="W157" s="90">
        <v>1371464000</v>
      </c>
      <c r="X157" s="89">
        <v>0</v>
      </c>
      <c r="Y157" s="89">
        <v>0</v>
      </c>
      <c r="Z157" s="89">
        <v>0</v>
      </c>
      <c r="AA157" s="90">
        <v>5509523</v>
      </c>
      <c r="AB157" s="89">
        <v>544406438</v>
      </c>
      <c r="AC157" s="89">
        <v>0</v>
      </c>
      <c r="AD157" s="78">
        <v>60240000</v>
      </c>
      <c r="AE157" s="101">
        <v>189756000</v>
      </c>
      <c r="AF157" s="61"/>
      <c r="AG157" s="61"/>
      <c r="AH157" s="61"/>
      <c r="AI157" s="61">
        <f t="shared" si="74"/>
        <v>2171375961</v>
      </c>
      <c r="AJ157" s="61">
        <v>0</v>
      </c>
      <c r="AK157" s="89">
        <v>0</v>
      </c>
      <c r="AL157" s="89">
        <v>213852000</v>
      </c>
      <c r="AM157" s="89">
        <v>144576000</v>
      </c>
      <c r="AN157" s="90">
        <v>251032583</v>
      </c>
      <c r="AO157" s="89">
        <v>191936236</v>
      </c>
      <c r="AP157" s="89">
        <v>101296893</v>
      </c>
      <c r="AQ157" s="78">
        <v>536325074</v>
      </c>
      <c r="AR157" s="101">
        <v>12048000</v>
      </c>
      <c r="AS157" s="61"/>
      <c r="AT157" s="61"/>
      <c r="AU157" s="61"/>
      <c r="AV157" s="61">
        <f t="shared" si="75"/>
        <v>1451066786</v>
      </c>
      <c r="AW157" s="61">
        <v>0</v>
      </c>
      <c r="AX157" s="89">
        <v>0</v>
      </c>
      <c r="AY157" s="89">
        <v>173692000</v>
      </c>
      <c r="AZ157" s="89">
        <v>180720000</v>
      </c>
      <c r="BA157" s="90">
        <v>255048583</v>
      </c>
      <c r="BB157" s="89">
        <v>191936236</v>
      </c>
      <c r="BC157" s="89">
        <v>101296893</v>
      </c>
      <c r="BD157" s="78">
        <v>536325074</v>
      </c>
      <c r="BE157" s="78">
        <v>12048000</v>
      </c>
      <c r="BF157" s="61"/>
      <c r="BG157" s="61"/>
      <c r="BH157" s="61"/>
      <c r="BI157" s="62">
        <f t="shared" si="76"/>
        <v>1451066786</v>
      </c>
      <c r="BJ157" s="63">
        <f t="shared" si="77"/>
        <v>766536039</v>
      </c>
      <c r="BK157" s="63">
        <f t="shared" si="78"/>
        <v>22088000</v>
      </c>
      <c r="BL157" s="63">
        <f t="shared" si="79"/>
        <v>720309175</v>
      </c>
      <c r="BM157" s="63">
        <f t="shared" si="80"/>
        <v>0</v>
      </c>
    </row>
    <row r="158" spans="1:65" s="64" customFormat="1" ht="28.5" hidden="1" x14ac:dyDescent="0.2">
      <c r="A158" s="77" t="s">
        <v>135</v>
      </c>
      <c r="B158" s="67"/>
      <c r="C158" s="67"/>
      <c r="D158" s="67"/>
      <c r="E158" s="67"/>
      <c r="F158" s="67"/>
      <c r="G158" s="67">
        <v>15</v>
      </c>
      <c r="H158" s="76" t="s">
        <v>185</v>
      </c>
      <c r="I158" s="101">
        <v>2300000000</v>
      </c>
      <c r="J158" s="90">
        <v>0</v>
      </c>
      <c r="K158" s="89">
        <v>2299963200</v>
      </c>
      <c r="L158" s="89">
        <v>0</v>
      </c>
      <c r="M158" s="89">
        <v>0</v>
      </c>
      <c r="N158" s="90">
        <v>0</v>
      </c>
      <c r="O158" s="89">
        <v>0</v>
      </c>
      <c r="P158" s="89">
        <v>0</v>
      </c>
      <c r="Q158" s="78">
        <v>0</v>
      </c>
      <c r="R158" s="101">
        <v>0</v>
      </c>
      <c r="S158" s="61"/>
      <c r="T158" s="61"/>
      <c r="U158" s="61"/>
      <c r="V158" s="61">
        <f t="shared" si="73"/>
        <v>2299963200</v>
      </c>
      <c r="W158" s="90">
        <v>0</v>
      </c>
      <c r="X158" s="89">
        <v>2299963200</v>
      </c>
      <c r="Y158" s="89">
        <v>0</v>
      </c>
      <c r="Z158" s="89">
        <v>0</v>
      </c>
      <c r="AA158" s="90">
        <v>0</v>
      </c>
      <c r="AB158" s="89">
        <v>0</v>
      </c>
      <c r="AC158" s="89">
        <v>0</v>
      </c>
      <c r="AD158" s="78">
        <v>0</v>
      </c>
      <c r="AE158" s="101">
        <v>0</v>
      </c>
      <c r="AF158" s="61"/>
      <c r="AG158" s="61"/>
      <c r="AH158" s="61"/>
      <c r="AI158" s="61">
        <f t="shared" si="74"/>
        <v>2299963200</v>
      </c>
      <c r="AJ158" s="61">
        <v>0</v>
      </c>
      <c r="AK158" s="89">
        <v>0</v>
      </c>
      <c r="AL158" s="89">
        <v>919985280</v>
      </c>
      <c r="AM158" s="89">
        <v>0</v>
      </c>
      <c r="AN158" s="90">
        <v>1149981600</v>
      </c>
      <c r="AO158" s="89">
        <v>0</v>
      </c>
      <c r="AP158" s="89">
        <v>0</v>
      </c>
      <c r="AQ158" s="78">
        <v>0</v>
      </c>
      <c r="AR158" s="101">
        <v>229996319</v>
      </c>
      <c r="AS158" s="61"/>
      <c r="AT158" s="61"/>
      <c r="AU158" s="61"/>
      <c r="AV158" s="61">
        <f t="shared" si="75"/>
        <v>2299963199</v>
      </c>
      <c r="AW158" s="61">
        <v>0</v>
      </c>
      <c r="AX158" s="89">
        <v>0</v>
      </c>
      <c r="AY158" s="89">
        <v>0</v>
      </c>
      <c r="AZ158" s="89">
        <v>919985280</v>
      </c>
      <c r="BA158" s="90">
        <v>1149981600</v>
      </c>
      <c r="BB158" s="89">
        <v>0</v>
      </c>
      <c r="BC158" s="89">
        <v>0</v>
      </c>
      <c r="BD158" s="78">
        <v>0</v>
      </c>
      <c r="BE158" s="78">
        <v>229996319</v>
      </c>
      <c r="BF158" s="61"/>
      <c r="BG158" s="61"/>
      <c r="BH158" s="61"/>
      <c r="BI158" s="62">
        <f t="shared" si="76"/>
        <v>2299963199</v>
      </c>
      <c r="BJ158" s="63">
        <f t="shared" si="77"/>
        <v>36800</v>
      </c>
      <c r="BK158" s="63">
        <f t="shared" si="78"/>
        <v>0</v>
      </c>
      <c r="BL158" s="63">
        <f t="shared" si="79"/>
        <v>1</v>
      </c>
      <c r="BM158" s="63">
        <f t="shared" si="80"/>
        <v>0</v>
      </c>
    </row>
    <row r="159" spans="1:65" s="64" customFormat="1" ht="28.5" hidden="1" x14ac:dyDescent="0.2">
      <c r="A159" s="77" t="s">
        <v>135</v>
      </c>
      <c r="B159" s="67"/>
      <c r="C159" s="67"/>
      <c r="D159" s="67"/>
      <c r="E159" s="67"/>
      <c r="F159" s="67"/>
      <c r="G159" s="67">
        <v>16</v>
      </c>
      <c r="H159" s="76" t="s">
        <v>186</v>
      </c>
      <c r="I159" s="101">
        <v>140000000</v>
      </c>
      <c r="J159" s="90">
        <v>0</v>
      </c>
      <c r="K159" s="89">
        <v>110440000</v>
      </c>
      <c r="L159" s="89">
        <v>0</v>
      </c>
      <c r="M159" s="89">
        <v>0</v>
      </c>
      <c r="N159" s="90">
        <v>0</v>
      </c>
      <c r="O159" s="89">
        <v>0</v>
      </c>
      <c r="P159" s="89">
        <v>0</v>
      </c>
      <c r="Q159" s="78">
        <v>0</v>
      </c>
      <c r="R159" s="101">
        <v>55405</v>
      </c>
      <c r="S159" s="61"/>
      <c r="T159" s="61"/>
      <c r="U159" s="61"/>
      <c r="V159" s="61">
        <f t="shared" si="73"/>
        <v>110495405</v>
      </c>
      <c r="W159" s="90">
        <v>0</v>
      </c>
      <c r="X159" s="89">
        <v>0</v>
      </c>
      <c r="Y159" s="89">
        <v>0</v>
      </c>
      <c r="Z159" s="89">
        <v>0</v>
      </c>
      <c r="AA159" s="90">
        <v>60240000</v>
      </c>
      <c r="AB159" s="89">
        <v>50200000</v>
      </c>
      <c r="AC159" s="89">
        <v>0</v>
      </c>
      <c r="AD159" s="78">
        <v>0</v>
      </c>
      <c r="AE159" s="101">
        <v>0</v>
      </c>
      <c r="AF159" s="61"/>
      <c r="AG159" s="61"/>
      <c r="AH159" s="61"/>
      <c r="AI159" s="61">
        <f t="shared" si="74"/>
        <v>110440000</v>
      </c>
      <c r="AJ159" s="61">
        <v>0</v>
      </c>
      <c r="AK159" s="89">
        <v>0</v>
      </c>
      <c r="AL159" s="89">
        <v>0</v>
      </c>
      <c r="AM159" s="89">
        <v>0</v>
      </c>
      <c r="AN159" s="90">
        <v>0</v>
      </c>
      <c r="AO159" s="89">
        <v>0</v>
      </c>
      <c r="AP159" s="89">
        <v>0</v>
      </c>
      <c r="AQ159" s="78">
        <v>0</v>
      </c>
      <c r="AR159" s="101">
        <v>0</v>
      </c>
      <c r="AS159" s="61"/>
      <c r="AT159" s="61"/>
      <c r="AU159" s="61"/>
      <c r="AV159" s="61">
        <f t="shared" si="75"/>
        <v>0</v>
      </c>
      <c r="AW159" s="61">
        <v>0</v>
      </c>
      <c r="AX159" s="89">
        <v>0</v>
      </c>
      <c r="AY159" s="89">
        <v>0</v>
      </c>
      <c r="AZ159" s="89">
        <v>0</v>
      </c>
      <c r="BA159" s="90">
        <v>0</v>
      </c>
      <c r="BB159" s="89">
        <v>0</v>
      </c>
      <c r="BC159" s="89">
        <v>0</v>
      </c>
      <c r="BD159" s="78">
        <v>0</v>
      </c>
      <c r="BE159" s="78">
        <v>0</v>
      </c>
      <c r="BF159" s="61"/>
      <c r="BG159" s="61"/>
      <c r="BH159" s="61"/>
      <c r="BI159" s="62">
        <f t="shared" si="76"/>
        <v>0</v>
      </c>
      <c r="BJ159" s="63">
        <f t="shared" si="77"/>
        <v>29504595</v>
      </c>
      <c r="BK159" s="63">
        <f t="shared" si="78"/>
        <v>55405</v>
      </c>
      <c r="BL159" s="63">
        <f t="shared" si="79"/>
        <v>110440000</v>
      </c>
      <c r="BM159" s="63">
        <f t="shared" si="80"/>
        <v>0</v>
      </c>
    </row>
    <row r="160" spans="1:65" s="64" customFormat="1" ht="28.5" hidden="1" x14ac:dyDescent="0.2">
      <c r="A160" s="77" t="s">
        <v>135</v>
      </c>
      <c r="B160" s="67"/>
      <c r="C160" s="67"/>
      <c r="D160" s="67"/>
      <c r="E160" s="67"/>
      <c r="F160" s="67"/>
      <c r="G160" s="67">
        <v>17</v>
      </c>
      <c r="H160" s="76" t="s">
        <v>189</v>
      </c>
      <c r="I160" s="101">
        <v>30000000</v>
      </c>
      <c r="J160" s="61"/>
      <c r="K160" s="61"/>
      <c r="L160" s="89">
        <v>24096000</v>
      </c>
      <c r="M160" s="89">
        <v>0</v>
      </c>
      <c r="N160" s="90">
        <v>0</v>
      </c>
      <c r="O160" s="89">
        <v>0</v>
      </c>
      <c r="P160" s="89">
        <v>0</v>
      </c>
      <c r="Q160" s="78">
        <v>0</v>
      </c>
      <c r="R160" s="101">
        <v>0</v>
      </c>
      <c r="S160" s="61"/>
      <c r="T160" s="61"/>
      <c r="U160" s="61"/>
      <c r="V160" s="61">
        <f t="shared" si="73"/>
        <v>24096000</v>
      </c>
      <c r="W160" s="61"/>
      <c r="X160" s="61"/>
      <c r="Y160" s="89">
        <v>24096000</v>
      </c>
      <c r="Z160" s="89">
        <v>0</v>
      </c>
      <c r="AA160" s="90">
        <v>0</v>
      </c>
      <c r="AB160" s="89">
        <v>0</v>
      </c>
      <c r="AC160" s="89">
        <v>0</v>
      </c>
      <c r="AD160" s="78">
        <v>0</v>
      </c>
      <c r="AE160" s="101">
        <v>0</v>
      </c>
      <c r="AF160" s="61"/>
      <c r="AG160" s="61"/>
      <c r="AH160" s="61"/>
      <c r="AI160" s="61">
        <f t="shared" si="74"/>
        <v>24096000</v>
      </c>
      <c r="AJ160" s="61"/>
      <c r="AK160" s="61"/>
      <c r="AL160" s="89">
        <v>0</v>
      </c>
      <c r="AM160" s="89">
        <v>0</v>
      </c>
      <c r="AN160" s="90">
        <v>8032000</v>
      </c>
      <c r="AO160" s="89">
        <v>8032000</v>
      </c>
      <c r="AP160" s="89">
        <v>8032000</v>
      </c>
      <c r="AQ160" s="78">
        <v>0</v>
      </c>
      <c r="AR160" s="101">
        <v>0</v>
      </c>
      <c r="AS160" s="61"/>
      <c r="AT160" s="61"/>
      <c r="AU160" s="61"/>
      <c r="AV160" s="61">
        <f t="shared" si="75"/>
        <v>24096000</v>
      </c>
      <c r="AW160" s="61"/>
      <c r="AX160" s="61"/>
      <c r="AY160" s="89">
        <v>0</v>
      </c>
      <c r="AZ160" s="89">
        <v>0</v>
      </c>
      <c r="BA160" s="90">
        <v>8032000</v>
      </c>
      <c r="BB160" s="89">
        <v>8032000</v>
      </c>
      <c r="BC160" s="89">
        <v>8032000</v>
      </c>
      <c r="BD160" s="78">
        <v>0</v>
      </c>
      <c r="BE160" s="78">
        <v>0</v>
      </c>
      <c r="BF160" s="61"/>
      <c r="BG160" s="61"/>
      <c r="BH160" s="61"/>
      <c r="BI160" s="62">
        <f t="shared" si="76"/>
        <v>24096000</v>
      </c>
      <c r="BJ160" s="63">
        <f t="shared" si="77"/>
        <v>5904000</v>
      </c>
      <c r="BK160" s="63">
        <f t="shared" si="78"/>
        <v>0</v>
      </c>
      <c r="BL160" s="63">
        <f t="shared" si="79"/>
        <v>0</v>
      </c>
      <c r="BM160" s="63">
        <f t="shared" si="80"/>
        <v>0</v>
      </c>
    </row>
    <row r="161" spans="1:65" s="64" customFormat="1" ht="28.5" hidden="1" x14ac:dyDescent="0.2">
      <c r="A161" s="77" t="s">
        <v>135</v>
      </c>
      <c r="B161" s="67"/>
      <c r="C161" s="67"/>
      <c r="D161" s="67"/>
      <c r="E161" s="67"/>
      <c r="F161" s="67"/>
      <c r="G161" s="67">
        <v>18</v>
      </c>
      <c r="H161" s="89" t="s">
        <v>191</v>
      </c>
      <c r="I161" s="101">
        <v>1978000000</v>
      </c>
      <c r="J161" s="61"/>
      <c r="K161" s="61"/>
      <c r="L161" s="61"/>
      <c r="M161" s="61"/>
      <c r="N161" s="90">
        <v>0</v>
      </c>
      <c r="O161" s="89">
        <v>1884317212</v>
      </c>
      <c r="P161" s="89">
        <v>0</v>
      </c>
      <c r="Q161" s="78">
        <v>0</v>
      </c>
      <c r="R161" s="101">
        <v>0</v>
      </c>
      <c r="S161" s="61"/>
      <c r="T161" s="61"/>
      <c r="U161" s="61"/>
      <c r="V161" s="61">
        <f t="shared" si="73"/>
        <v>1884317212</v>
      </c>
      <c r="W161" s="61"/>
      <c r="X161" s="61"/>
      <c r="Y161" s="61"/>
      <c r="Z161" s="61"/>
      <c r="AA161" s="90">
        <v>0</v>
      </c>
      <c r="AB161" s="89">
        <v>0</v>
      </c>
      <c r="AC161" s="89">
        <v>1884317212</v>
      </c>
      <c r="AD161" s="78">
        <v>0</v>
      </c>
      <c r="AE161" s="101">
        <v>0</v>
      </c>
      <c r="AF161" s="61"/>
      <c r="AG161" s="61"/>
      <c r="AH161" s="61"/>
      <c r="AI161" s="61">
        <f t="shared" si="74"/>
        <v>1884317212</v>
      </c>
      <c r="AJ161" s="61"/>
      <c r="AK161" s="61"/>
      <c r="AL161" s="61"/>
      <c r="AM161" s="61"/>
      <c r="AN161" s="90">
        <v>0</v>
      </c>
      <c r="AO161" s="89">
        <v>0</v>
      </c>
      <c r="AP161" s="89">
        <v>465268214</v>
      </c>
      <c r="AQ161" s="78">
        <v>100026950</v>
      </c>
      <c r="AR161" s="101">
        <v>565295164</v>
      </c>
      <c r="AS161" s="61"/>
      <c r="AT161" s="61"/>
      <c r="AU161" s="61"/>
      <c r="AV161" s="61">
        <f t="shared" si="75"/>
        <v>1130590328</v>
      </c>
      <c r="AW161" s="61"/>
      <c r="AX161" s="61"/>
      <c r="AY161" s="61"/>
      <c r="AZ161" s="61"/>
      <c r="BA161" s="90">
        <v>0</v>
      </c>
      <c r="BB161" s="89">
        <v>0</v>
      </c>
      <c r="BC161" s="89">
        <v>362055606</v>
      </c>
      <c r="BD161" s="78">
        <v>203239558</v>
      </c>
      <c r="BE161" s="78">
        <v>362055606</v>
      </c>
      <c r="BF161" s="61"/>
      <c r="BG161" s="61"/>
      <c r="BH161" s="61"/>
      <c r="BI161" s="62">
        <f t="shared" si="76"/>
        <v>927350770</v>
      </c>
      <c r="BJ161" s="63">
        <f t="shared" si="77"/>
        <v>93682788</v>
      </c>
      <c r="BK161" s="63">
        <f t="shared" si="78"/>
        <v>0</v>
      </c>
      <c r="BL161" s="63">
        <f t="shared" si="79"/>
        <v>753726884</v>
      </c>
      <c r="BM161" s="63">
        <f t="shared" si="80"/>
        <v>203239558</v>
      </c>
    </row>
    <row r="162" spans="1:65" s="64" customFormat="1" ht="28.5" hidden="1" x14ac:dyDescent="0.2">
      <c r="A162" s="77" t="s">
        <v>135</v>
      </c>
      <c r="B162" s="67"/>
      <c r="C162" s="67"/>
      <c r="D162" s="67"/>
      <c r="E162" s="67"/>
      <c r="F162" s="67"/>
      <c r="G162" s="67">
        <v>19</v>
      </c>
      <c r="H162" s="89" t="s">
        <v>195</v>
      </c>
      <c r="I162" s="101">
        <v>1299166600</v>
      </c>
      <c r="J162" s="61"/>
      <c r="K162" s="61"/>
      <c r="L162" s="61"/>
      <c r="M162" s="61"/>
      <c r="N162" s="61"/>
      <c r="O162" s="61"/>
      <c r="P162" s="89">
        <v>1073226917</v>
      </c>
      <c r="Q162" s="78">
        <v>0</v>
      </c>
      <c r="R162" s="101">
        <v>0</v>
      </c>
      <c r="S162" s="61"/>
      <c r="T162" s="61"/>
      <c r="U162" s="61"/>
      <c r="V162" s="61">
        <f t="shared" si="73"/>
        <v>1073226917</v>
      </c>
      <c r="W162" s="61"/>
      <c r="X162" s="61"/>
      <c r="Y162" s="61"/>
      <c r="Z162" s="61"/>
      <c r="AA162" s="61"/>
      <c r="AB162" s="61"/>
      <c r="AC162" s="89">
        <v>370287023</v>
      </c>
      <c r="AD162" s="78">
        <v>5477771</v>
      </c>
      <c r="AE162" s="101">
        <v>254104052</v>
      </c>
      <c r="AF162" s="61"/>
      <c r="AG162" s="61"/>
      <c r="AH162" s="61"/>
      <c r="AI162" s="61">
        <f t="shared" si="74"/>
        <v>629868846</v>
      </c>
      <c r="AJ162" s="61"/>
      <c r="AK162" s="61"/>
      <c r="AL162" s="61"/>
      <c r="AM162" s="61"/>
      <c r="AN162" s="61"/>
      <c r="AO162" s="61"/>
      <c r="AP162" s="89">
        <v>16037253</v>
      </c>
      <c r="AQ162" s="78">
        <v>5477771</v>
      </c>
      <c r="AR162" s="101">
        <v>99414188</v>
      </c>
      <c r="AS162" s="61"/>
      <c r="AT162" s="61"/>
      <c r="AU162" s="61"/>
      <c r="AV162" s="61">
        <f t="shared" si="75"/>
        <v>120929212</v>
      </c>
      <c r="AW162" s="61"/>
      <c r="AX162" s="61"/>
      <c r="AY162" s="61"/>
      <c r="AZ162" s="61"/>
      <c r="BA162" s="61"/>
      <c r="BB162" s="61"/>
      <c r="BC162" s="89">
        <v>16037253</v>
      </c>
      <c r="BD162" s="78">
        <v>5477771</v>
      </c>
      <c r="BE162" s="78">
        <v>99414188</v>
      </c>
      <c r="BF162" s="61"/>
      <c r="BG162" s="61"/>
      <c r="BH162" s="61"/>
      <c r="BI162" s="62">
        <f t="shared" si="76"/>
        <v>120929212</v>
      </c>
      <c r="BJ162" s="63">
        <f t="shared" si="77"/>
        <v>225939683</v>
      </c>
      <c r="BK162" s="63">
        <f t="shared" si="78"/>
        <v>443358071</v>
      </c>
      <c r="BL162" s="63">
        <f t="shared" si="79"/>
        <v>508939634</v>
      </c>
      <c r="BM162" s="63">
        <f t="shared" si="80"/>
        <v>0</v>
      </c>
    </row>
    <row r="163" spans="1:65" s="64" customFormat="1" ht="28.5" hidden="1" x14ac:dyDescent="0.2">
      <c r="A163" s="77" t="s">
        <v>135</v>
      </c>
      <c r="B163" s="67"/>
      <c r="C163" s="67"/>
      <c r="D163" s="67"/>
      <c r="E163" s="67"/>
      <c r="F163" s="67"/>
      <c r="G163" s="67">
        <v>20</v>
      </c>
      <c r="H163" s="89" t="s">
        <v>196</v>
      </c>
      <c r="I163" s="101">
        <v>20000000</v>
      </c>
      <c r="J163" s="61"/>
      <c r="K163" s="61"/>
      <c r="L163" s="61"/>
      <c r="M163" s="61"/>
      <c r="N163" s="61"/>
      <c r="O163" s="61"/>
      <c r="P163" s="89">
        <v>15461600</v>
      </c>
      <c r="Q163" s="78">
        <v>0</v>
      </c>
      <c r="R163" s="101">
        <v>0</v>
      </c>
      <c r="S163" s="61"/>
      <c r="T163" s="61"/>
      <c r="U163" s="61"/>
      <c r="V163" s="61">
        <f t="shared" si="73"/>
        <v>15461600</v>
      </c>
      <c r="W163" s="61"/>
      <c r="X163" s="61"/>
      <c r="Y163" s="61"/>
      <c r="Z163" s="61"/>
      <c r="AA163" s="61"/>
      <c r="AB163" s="61"/>
      <c r="AC163" s="89">
        <v>14228688</v>
      </c>
      <c r="AD163" s="78">
        <v>0</v>
      </c>
      <c r="AE163" s="101">
        <v>0</v>
      </c>
      <c r="AF163" s="61"/>
      <c r="AG163" s="61"/>
      <c r="AH163" s="61"/>
      <c r="AI163" s="61">
        <f t="shared" si="74"/>
        <v>14228688</v>
      </c>
      <c r="AJ163" s="61"/>
      <c r="AK163" s="61"/>
      <c r="AL163" s="61"/>
      <c r="AM163" s="61"/>
      <c r="AN163" s="61"/>
      <c r="AO163" s="61"/>
      <c r="AP163" s="89">
        <v>0</v>
      </c>
      <c r="AQ163" s="78">
        <v>0</v>
      </c>
      <c r="AR163" s="101">
        <v>14228688</v>
      </c>
      <c r="AS163" s="61"/>
      <c r="AT163" s="61"/>
      <c r="AU163" s="61"/>
      <c r="AV163" s="61">
        <f t="shared" si="75"/>
        <v>14228688</v>
      </c>
      <c r="AW163" s="61"/>
      <c r="AX163" s="61"/>
      <c r="AY163" s="61"/>
      <c r="AZ163" s="61"/>
      <c r="BA163" s="61"/>
      <c r="BB163" s="61"/>
      <c r="BC163" s="89">
        <v>0</v>
      </c>
      <c r="BD163" s="78">
        <v>0</v>
      </c>
      <c r="BE163" s="78">
        <v>12220688</v>
      </c>
      <c r="BF163" s="61"/>
      <c r="BG163" s="61"/>
      <c r="BH163" s="61"/>
      <c r="BI163" s="62">
        <f t="shared" si="76"/>
        <v>12220688</v>
      </c>
      <c r="BJ163" s="63">
        <f t="shared" si="77"/>
        <v>4538400</v>
      </c>
      <c r="BK163" s="63">
        <f t="shared" si="78"/>
        <v>1232912</v>
      </c>
      <c r="BL163" s="63">
        <f t="shared" si="79"/>
        <v>0</v>
      </c>
      <c r="BM163" s="63">
        <f t="shared" si="80"/>
        <v>2008000</v>
      </c>
    </row>
    <row r="164" spans="1:65" s="64" customFormat="1" ht="28.5" hidden="1" x14ac:dyDescent="0.2">
      <c r="A164" s="77" t="s">
        <v>135</v>
      </c>
      <c r="B164" s="67"/>
      <c r="C164" s="67"/>
      <c r="D164" s="67"/>
      <c r="E164" s="67"/>
      <c r="F164" s="67"/>
      <c r="G164" s="67">
        <v>21</v>
      </c>
      <c r="H164" s="89" t="s">
        <v>197</v>
      </c>
      <c r="I164" s="101">
        <v>15000000</v>
      </c>
      <c r="J164" s="61"/>
      <c r="K164" s="61"/>
      <c r="L164" s="61"/>
      <c r="M164" s="61"/>
      <c r="N164" s="61"/>
      <c r="O164" s="61"/>
      <c r="P164" s="89">
        <v>13650637</v>
      </c>
      <c r="Q164" s="78">
        <v>0</v>
      </c>
      <c r="R164" s="101">
        <v>0</v>
      </c>
      <c r="S164" s="61"/>
      <c r="T164" s="61"/>
      <c r="U164" s="61"/>
      <c r="V164" s="61">
        <f t="shared" si="73"/>
        <v>13650637</v>
      </c>
      <c r="W164" s="61"/>
      <c r="X164" s="61"/>
      <c r="Y164" s="61"/>
      <c r="Z164" s="61"/>
      <c r="AA164" s="61"/>
      <c r="AB164" s="61"/>
      <c r="AC164" s="89">
        <v>99077</v>
      </c>
      <c r="AD164" s="78">
        <v>5573985</v>
      </c>
      <c r="AE164" s="101">
        <v>0</v>
      </c>
      <c r="AF164" s="61"/>
      <c r="AG164" s="61"/>
      <c r="AH164" s="61"/>
      <c r="AI164" s="61">
        <f t="shared" si="74"/>
        <v>5673062</v>
      </c>
      <c r="AJ164" s="61"/>
      <c r="AK164" s="61"/>
      <c r="AL164" s="61"/>
      <c r="AM164" s="61"/>
      <c r="AN164" s="61"/>
      <c r="AO164" s="61"/>
      <c r="AP164" s="89">
        <v>0</v>
      </c>
      <c r="AQ164" s="78">
        <v>5673062</v>
      </c>
      <c r="AR164" s="101">
        <v>0</v>
      </c>
      <c r="AS164" s="61"/>
      <c r="AT164" s="61"/>
      <c r="AU164" s="61"/>
      <c r="AV164" s="61">
        <f t="shared" si="75"/>
        <v>5673062</v>
      </c>
      <c r="AW164" s="61"/>
      <c r="AX164" s="61"/>
      <c r="AY164" s="61"/>
      <c r="AZ164" s="61"/>
      <c r="BA164" s="61"/>
      <c r="BB164" s="61"/>
      <c r="BC164" s="89">
        <v>0</v>
      </c>
      <c r="BD164" s="78">
        <v>5673062</v>
      </c>
      <c r="BE164" s="78">
        <v>0</v>
      </c>
      <c r="BF164" s="61"/>
      <c r="BG164" s="61"/>
      <c r="BH164" s="61"/>
      <c r="BI164" s="62">
        <f t="shared" si="76"/>
        <v>5673062</v>
      </c>
      <c r="BJ164" s="63">
        <f t="shared" si="77"/>
        <v>1349363</v>
      </c>
      <c r="BK164" s="63">
        <f t="shared" si="78"/>
        <v>7977575</v>
      </c>
      <c r="BL164" s="63">
        <f t="shared" si="79"/>
        <v>0</v>
      </c>
      <c r="BM164" s="63">
        <f t="shared" si="80"/>
        <v>0</v>
      </c>
    </row>
    <row r="165" spans="1:65" s="64" customFormat="1" ht="28.5" hidden="1" x14ac:dyDescent="0.2">
      <c r="A165" s="77" t="s">
        <v>135</v>
      </c>
      <c r="B165" s="67"/>
      <c r="C165" s="67"/>
      <c r="D165" s="67"/>
      <c r="E165" s="67"/>
      <c r="F165" s="67"/>
      <c r="G165" s="67">
        <v>22</v>
      </c>
      <c r="H165" s="89" t="s">
        <v>198</v>
      </c>
      <c r="I165" s="101">
        <v>75000000</v>
      </c>
      <c r="J165" s="61"/>
      <c r="K165" s="61"/>
      <c r="L165" s="61"/>
      <c r="M165" s="61"/>
      <c r="N165" s="61"/>
      <c r="O165" s="61"/>
      <c r="P165" s="89">
        <v>74998800</v>
      </c>
      <c r="Q165" s="78">
        <v>0</v>
      </c>
      <c r="R165" s="101">
        <v>0</v>
      </c>
      <c r="S165" s="61"/>
      <c r="T165" s="61"/>
      <c r="U165" s="61"/>
      <c r="V165" s="61">
        <f t="shared" si="73"/>
        <v>74998800</v>
      </c>
      <c r="W165" s="61"/>
      <c r="X165" s="61"/>
      <c r="Y165" s="61"/>
      <c r="Z165" s="61"/>
      <c r="AA165" s="61"/>
      <c r="AB165" s="61"/>
      <c r="AC165" s="89">
        <v>0</v>
      </c>
      <c r="AD165" s="78">
        <v>74998800</v>
      </c>
      <c r="AE165" s="101">
        <v>0</v>
      </c>
      <c r="AF165" s="61"/>
      <c r="AG165" s="61"/>
      <c r="AH165" s="61"/>
      <c r="AI165" s="61">
        <f t="shared" si="74"/>
        <v>74998800</v>
      </c>
      <c r="AJ165" s="61"/>
      <c r="AK165" s="61"/>
      <c r="AL165" s="61"/>
      <c r="AM165" s="61"/>
      <c r="AN165" s="61"/>
      <c r="AO165" s="61"/>
      <c r="AP165" s="89">
        <v>0</v>
      </c>
      <c r="AQ165" s="78">
        <v>0</v>
      </c>
      <c r="AR165" s="101">
        <v>29999520</v>
      </c>
      <c r="AS165" s="61"/>
      <c r="AT165" s="61"/>
      <c r="AU165" s="61"/>
      <c r="AV165" s="61">
        <f t="shared" si="75"/>
        <v>29999520</v>
      </c>
      <c r="AW165" s="61"/>
      <c r="AX165" s="61"/>
      <c r="AY165" s="61"/>
      <c r="AZ165" s="61"/>
      <c r="BA165" s="61"/>
      <c r="BB165" s="61"/>
      <c r="BC165" s="89">
        <v>0</v>
      </c>
      <c r="BD165" s="78">
        <v>0</v>
      </c>
      <c r="BE165" s="78">
        <v>29999520</v>
      </c>
      <c r="BF165" s="61"/>
      <c r="BG165" s="61"/>
      <c r="BH165" s="61"/>
      <c r="BI165" s="62">
        <f t="shared" si="76"/>
        <v>29999520</v>
      </c>
      <c r="BJ165" s="63">
        <f t="shared" si="77"/>
        <v>1200</v>
      </c>
      <c r="BK165" s="63">
        <f t="shared" si="78"/>
        <v>0</v>
      </c>
      <c r="BL165" s="63">
        <f t="shared" si="79"/>
        <v>44999280</v>
      </c>
      <c r="BM165" s="63">
        <f t="shared" si="80"/>
        <v>0</v>
      </c>
    </row>
    <row r="166" spans="1:65" s="64" customFormat="1" ht="28.5" hidden="1" x14ac:dyDescent="0.2">
      <c r="A166" s="77" t="s">
        <v>135</v>
      </c>
      <c r="B166" s="67"/>
      <c r="C166" s="67"/>
      <c r="D166" s="67"/>
      <c r="E166" s="67"/>
      <c r="F166" s="67"/>
      <c r="G166" s="67">
        <v>23</v>
      </c>
      <c r="H166" s="89" t="s">
        <v>199</v>
      </c>
      <c r="I166" s="101">
        <v>195000000</v>
      </c>
      <c r="J166" s="61"/>
      <c r="K166" s="61"/>
      <c r="L166" s="61"/>
      <c r="M166" s="61"/>
      <c r="N166" s="61"/>
      <c r="O166" s="61"/>
      <c r="P166" s="89">
        <v>0</v>
      </c>
      <c r="Q166" s="78">
        <v>147427931</v>
      </c>
      <c r="R166" s="101">
        <v>0</v>
      </c>
      <c r="S166" s="61"/>
      <c r="T166" s="61"/>
      <c r="U166" s="61"/>
      <c r="V166" s="61">
        <f t="shared" si="73"/>
        <v>147427931</v>
      </c>
      <c r="W166" s="61"/>
      <c r="X166" s="61"/>
      <c r="Y166" s="61"/>
      <c r="Z166" s="61"/>
      <c r="AA166" s="61"/>
      <c r="AB166" s="61"/>
      <c r="AC166" s="89">
        <v>0</v>
      </c>
      <c r="AD166" s="78">
        <v>127347931</v>
      </c>
      <c r="AE166" s="101">
        <v>20080000</v>
      </c>
      <c r="AF166" s="61"/>
      <c r="AG166" s="61"/>
      <c r="AH166" s="61"/>
      <c r="AI166" s="61">
        <f t="shared" si="74"/>
        <v>147427931</v>
      </c>
      <c r="AJ166" s="61"/>
      <c r="AK166" s="61"/>
      <c r="AL166" s="61"/>
      <c r="AM166" s="61"/>
      <c r="AN166" s="61"/>
      <c r="AO166" s="61"/>
      <c r="AP166" s="89">
        <v>0</v>
      </c>
      <c r="AQ166" s="78">
        <v>341931</v>
      </c>
      <c r="AR166" s="101">
        <v>43774400</v>
      </c>
      <c r="AS166" s="61"/>
      <c r="AT166" s="61"/>
      <c r="AU166" s="61"/>
      <c r="AV166" s="61">
        <f t="shared" si="75"/>
        <v>44116331</v>
      </c>
      <c r="AW166" s="61"/>
      <c r="AX166" s="61"/>
      <c r="AY166" s="61"/>
      <c r="AZ166" s="61"/>
      <c r="BA166" s="61"/>
      <c r="BB166" s="61"/>
      <c r="BC166" s="89">
        <v>0</v>
      </c>
      <c r="BD166" s="78">
        <v>341931</v>
      </c>
      <c r="BE166" s="78">
        <v>43774400</v>
      </c>
      <c r="BF166" s="61"/>
      <c r="BG166" s="61"/>
      <c r="BH166" s="61"/>
      <c r="BI166" s="62">
        <f t="shared" si="76"/>
        <v>44116331</v>
      </c>
      <c r="BJ166" s="63">
        <f t="shared" si="77"/>
        <v>47572069</v>
      </c>
      <c r="BK166" s="63">
        <f t="shared" si="78"/>
        <v>0</v>
      </c>
      <c r="BL166" s="63">
        <f t="shared" si="79"/>
        <v>103311600</v>
      </c>
      <c r="BM166" s="63">
        <f t="shared" si="80"/>
        <v>0</v>
      </c>
    </row>
    <row r="167" spans="1:65" s="64" customFormat="1" ht="28.5" hidden="1" x14ac:dyDescent="0.2">
      <c r="A167" s="77" t="s">
        <v>135</v>
      </c>
      <c r="B167" s="67"/>
      <c r="C167" s="67"/>
      <c r="D167" s="67"/>
      <c r="E167" s="67"/>
      <c r="F167" s="67"/>
      <c r="G167" s="67">
        <v>24</v>
      </c>
      <c r="H167" s="89" t="s">
        <v>200</v>
      </c>
      <c r="I167" s="101">
        <v>27100000</v>
      </c>
      <c r="J167" s="61"/>
      <c r="K167" s="61"/>
      <c r="L167" s="61"/>
      <c r="M167" s="61"/>
      <c r="N167" s="61"/>
      <c r="O167" s="61"/>
      <c r="P167" s="89">
        <v>0</v>
      </c>
      <c r="Q167" s="78">
        <v>25602000</v>
      </c>
      <c r="R167" s="101">
        <v>0</v>
      </c>
      <c r="S167" s="61"/>
      <c r="T167" s="61"/>
      <c r="U167" s="61"/>
      <c r="V167" s="61">
        <f t="shared" si="73"/>
        <v>25602000</v>
      </c>
      <c r="W167" s="61"/>
      <c r="X167" s="61"/>
      <c r="Y167" s="61"/>
      <c r="Z167" s="61"/>
      <c r="AA167" s="61"/>
      <c r="AB167" s="61"/>
      <c r="AC167" s="89">
        <v>0</v>
      </c>
      <c r="AD167" s="78">
        <v>0</v>
      </c>
      <c r="AE167" s="101">
        <v>20582000</v>
      </c>
      <c r="AF167" s="61"/>
      <c r="AG167" s="61"/>
      <c r="AH167" s="61"/>
      <c r="AI167" s="61">
        <f t="shared" si="74"/>
        <v>20582000</v>
      </c>
      <c r="AJ167" s="61"/>
      <c r="AK167" s="61"/>
      <c r="AL167" s="61"/>
      <c r="AM167" s="61"/>
      <c r="AN167" s="61"/>
      <c r="AO167" s="61"/>
      <c r="AP167" s="89">
        <v>0</v>
      </c>
      <c r="AQ167" s="78">
        <v>0</v>
      </c>
      <c r="AR167" s="101">
        <v>0</v>
      </c>
      <c r="AS167" s="61"/>
      <c r="AT167" s="61"/>
      <c r="AU167" s="61"/>
      <c r="AV167" s="61">
        <f t="shared" si="75"/>
        <v>0</v>
      </c>
      <c r="AW167" s="61"/>
      <c r="AX167" s="61"/>
      <c r="AY167" s="61"/>
      <c r="AZ167" s="61"/>
      <c r="BA167" s="61"/>
      <c r="BB167" s="61"/>
      <c r="BC167" s="89">
        <v>0</v>
      </c>
      <c r="BD167" s="78">
        <v>0</v>
      </c>
      <c r="BE167" s="78">
        <v>0</v>
      </c>
      <c r="BF167" s="61"/>
      <c r="BG167" s="61"/>
      <c r="BH167" s="61"/>
      <c r="BI167" s="62">
        <f t="shared" si="76"/>
        <v>0</v>
      </c>
      <c r="BJ167" s="63">
        <f t="shared" si="77"/>
        <v>1498000</v>
      </c>
      <c r="BK167" s="63">
        <f t="shared" si="78"/>
        <v>5020000</v>
      </c>
      <c r="BL167" s="63">
        <f t="shared" si="79"/>
        <v>20582000</v>
      </c>
      <c r="BM167" s="63">
        <f t="shared" si="80"/>
        <v>0</v>
      </c>
    </row>
    <row r="168" spans="1:65" s="64" customFormat="1" ht="28.5" hidden="1" x14ac:dyDescent="0.2">
      <c r="A168" s="77" t="s">
        <v>135</v>
      </c>
      <c r="B168" s="67"/>
      <c r="C168" s="67"/>
      <c r="D168" s="67"/>
      <c r="E168" s="67"/>
      <c r="F168" s="67"/>
      <c r="G168" s="67">
        <v>25</v>
      </c>
      <c r="H168" s="89" t="s">
        <v>201</v>
      </c>
      <c r="I168" s="101">
        <v>601370384</v>
      </c>
      <c r="J168" s="61"/>
      <c r="K168" s="61"/>
      <c r="L168" s="61"/>
      <c r="M168" s="61"/>
      <c r="N168" s="61"/>
      <c r="O168" s="61"/>
      <c r="P168" s="89">
        <v>0</v>
      </c>
      <c r="Q168" s="78">
        <v>551691893</v>
      </c>
      <c r="R168" s="101">
        <v>0</v>
      </c>
      <c r="S168" s="61"/>
      <c r="T168" s="61"/>
      <c r="U168" s="61"/>
      <c r="V168" s="61">
        <f t="shared" si="73"/>
        <v>551691893</v>
      </c>
      <c r="W168" s="61"/>
      <c r="X168" s="61"/>
      <c r="Y168" s="61"/>
      <c r="Z168" s="61"/>
      <c r="AA168" s="61"/>
      <c r="AB168" s="61"/>
      <c r="AC168" s="89">
        <v>0</v>
      </c>
      <c r="AD168" s="78">
        <v>299939059</v>
      </c>
      <c r="AE168" s="101">
        <v>205358160</v>
      </c>
      <c r="AF168" s="61"/>
      <c r="AG168" s="61"/>
      <c r="AH168" s="61"/>
      <c r="AI168" s="61">
        <f t="shared" si="74"/>
        <v>505297219</v>
      </c>
      <c r="AJ168" s="61"/>
      <c r="AK168" s="61"/>
      <c r="AL168" s="61"/>
      <c r="AM168" s="61"/>
      <c r="AN168" s="61"/>
      <c r="AO168" s="61"/>
      <c r="AP168" s="89">
        <v>0</v>
      </c>
      <c r="AQ168" s="78">
        <v>0</v>
      </c>
      <c r="AR168" s="101">
        <v>69926113</v>
      </c>
      <c r="AS168" s="61"/>
      <c r="AT168" s="61"/>
      <c r="AU168" s="61"/>
      <c r="AV168" s="61">
        <f t="shared" si="75"/>
        <v>69926113</v>
      </c>
      <c r="AW168" s="61"/>
      <c r="AX168" s="61"/>
      <c r="AY168" s="61"/>
      <c r="AZ168" s="61"/>
      <c r="BA168" s="61"/>
      <c r="BB168" s="61"/>
      <c r="BC168" s="89">
        <v>0</v>
      </c>
      <c r="BD168" s="78">
        <v>0</v>
      </c>
      <c r="BE168" s="78">
        <v>69073014</v>
      </c>
      <c r="BF168" s="61"/>
      <c r="BG168" s="61"/>
      <c r="BH168" s="61"/>
      <c r="BI168" s="62">
        <f t="shared" si="76"/>
        <v>69073014</v>
      </c>
      <c r="BJ168" s="63">
        <f t="shared" si="77"/>
        <v>49678491</v>
      </c>
      <c r="BK168" s="63">
        <f t="shared" si="78"/>
        <v>46394674</v>
      </c>
      <c r="BL168" s="63">
        <f t="shared" si="79"/>
        <v>435371106</v>
      </c>
      <c r="BM168" s="63">
        <f t="shared" si="80"/>
        <v>853099</v>
      </c>
    </row>
    <row r="169" spans="1:65" s="64" customFormat="1" ht="28.5" hidden="1" x14ac:dyDescent="0.2">
      <c r="A169" s="77" t="s">
        <v>135</v>
      </c>
      <c r="B169" s="67"/>
      <c r="C169" s="67"/>
      <c r="D169" s="67"/>
      <c r="E169" s="67"/>
      <c r="F169" s="67"/>
      <c r="G169" s="67">
        <v>26</v>
      </c>
      <c r="H169" s="76" t="s">
        <v>205</v>
      </c>
      <c r="I169" s="101">
        <v>486000000</v>
      </c>
      <c r="J169" s="61"/>
      <c r="K169" s="61"/>
      <c r="L169" s="61"/>
      <c r="M169" s="61"/>
      <c r="N169" s="61"/>
      <c r="O169" s="61"/>
      <c r="P169" s="61"/>
      <c r="Q169" s="78">
        <v>0</v>
      </c>
      <c r="R169" s="101">
        <v>412117308</v>
      </c>
      <c r="S169" s="61"/>
      <c r="T169" s="61"/>
      <c r="U169" s="61"/>
      <c r="V169" s="61">
        <f t="shared" si="73"/>
        <v>412117308</v>
      </c>
      <c r="W169" s="61"/>
      <c r="X169" s="61"/>
      <c r="Y169" s="61"/>
      <c r="Z169" s="61"/>
      <c r="AA169" s="61"/>
      <c r="AB169" s="61"/>
      <c r="AC169" s="61"/>
      <c r="AD169" s="78">
        <v>0</v>
      </c>
      <c r="AE169" s="101">
        <v>269819616</v>
      </c>
      <c r="AF169" s="61"/>
      <c r="AG169" s="61"/>
      <c r="AH169" s="61"/>
      <c r="AI169" s="61">
        <f t="shared" si="74"/>
        <v>269819616</v>
      </c>
      <c r="AJ169" s="61"/>
      <c r="AK169" s="61"/>
      <c r="AL169" s="61"/>
      <c r="AM169" s="61"/>
      <c r="AN169" s="61"/>
      <c r="AO169" s="61"/>
      <c r="AP169" s="61"/>
      <c r="AQ169" s="78">
        <v>0</v>
      </c>
      <c r="AR169" s="101">
        <v>747616</v>
      </c>
      <c r="AS169" s="61"/>
      <c r="AT169" s="61"/>
      <c r="AU169" s="61"/>
      <c r="AV169" s="61">
        <f t="shared" si="75"/>
        <v>747616</v>
      </c>
      <c r="AW169" s="61"/>
      <c r="AX169" s="61"/>
      <c r="AY169" s="61"/>
      <c r="AZ169" s="61"/>
      <c r="BA169" s="61"/>
      <c r="BB169" s="61"/>
      <c r="BC169" s="61"/>
      <c r="BD169" s="78">
        <v>0</v>
      </c>
      <c r="BE169" s="78">
        <v>747616</v>
      </c>
      <c r="BF169" s="61"/>
      <c r="BG169" s="61"/>
      <c r="BH169" s="61"/>
      <c r="BI169" s="62">
        <f t="shared" si="76"/>
        <v>747616</v>
      </c>
      <c r="BJ169" s="63">
        <f t="shared" si="77"/>
        <v>73882692</v>
      </c>
      <c r="BK169" s="63">
        <f t="shared" si="78"/>
        <v>142297692</v>
      </c>
      <c r="BL169" s="63">
        <f t="shared" si="79"/>
        <v>269072000</v>
      </c>
      <c r="BM169" s="63">
        <f t="shared" si="80"/>
        <v>0</v>
      </c>
    </row>
    <row r="170" spans="1:65" s="64" customFormat="1" ht="28.5" hidden="1" x14ac:dyDescent="0.2">
      <c r="A170" s="77" t="s">
        <v>135</v>
      </c>
      <c r="B170" s="67"/>
      <c r="C170" s="67"/>
      <c r="D170" s="67"/>
      <c r="E170" s="67"/>
      <c r="F170" s="67"/>
      <c r="G170" s="67">
        <v>27</v>
      </c>
      <c r="H170" s="76" t="s">
        <v>206</v>
      </c>
      <c r="I170" s="101">
        <v>384000000</v>
      </c>
      <c r="J170" s="61"/>
      <c r="K170" s="61"/>
      <c r="L170" s="61"/>
      <c r="M170" s="61"/>
      <c r="N170" s="61"/>
      <c r="O170" s="61"/>
      <c r="P170" s="61"/>
      <c r="Q170" s="78">
        <v>0</v>
      </c>
      <c r="R170" s="101">
        <v>383718107</v>
      </c>
      <c r="S170" s="61"/>
      <c r="T170" s="61"/>
      <c r="U170" s="61"/>
      <c r="V170" s="61">
        <f t="shared" si="73"/>
        <v>383718107</v>
      </c>
      <c r="W170" s="61"/>
      <c r="X170" s="61"/>
      <c r="Y170" s="61"/>
      <c r="Z170" s="61"/>
      <c r="AA170" s="61"/>
      <c r="AB170" s="61"/>
      <c r="AC170" s="61"/>
      <c r="AD170" s="78">
        <v>0</v>
      </c>
      <c r="AE170" s="101">
        <v>383718107</v>
      </c>
      <c r="AF170" s="61"/>
      <c r="AG170" s="61"/>
      <c r="AH170" s="61"/>
      <c r="AI170" s="61">
        <f t="shared" si="74"/>
        <v>383718107</v>
      </c>
      <c r="AJ170" s="61"/>
      <c r="AK170" s="61"/>
      <c r="AL170" s="61"/>
      <c r="AM170" s="61"/>
      <c r="AN170" s="61"/>
      <c r="AO170" s="61"/>
      <c r="AP170" s="61"/>
      <c r="AQ170" s="78">
        <v>0</v>
      </c>
      <c r="AR170" s="101">
        <v>0</v>
      </c>
      <c r="AS170" s="61"/>
      <c r="AT170" s="61"/>
      <c r="AU170" s="61"/>
      <c r="AV170" s="61">
        <f t="shared" si="75"/>
        <v>0</v>
      </c>
      <c r="AW170" s="61"/>
      <c r="AX170" s="61"/>
      <c r="AY170" s="61"/>
      <c r="AZ170" s="61"/>
      <c r="BA170" s="61"/>
      <c r="BB170" s="61"/>
      <c r="BC170" s="61"/>
      <c r="BD170" s="78">
        <v>0</v>
      </c>
      <c r="BE170" s="78">
        <v>0</v>
      </c>
      <c r="BF170" s="61"/>
      <c r="BG170" s="61"/>
      <c r="BH170" s="61"/>
      <c r="BI170" s="62">
        <f t="shared" si="76"/>
        <v>0</v>
      </c>
      <c r="BJ170" s="63">
        <f t="shared" si="77"/>
        <v>281893</v>
      </c>
      <c r="BK170" s="63">
        <f t="shared" si="78"/>
        <v>0</v>
      </c>
      <c r="BL170" s="63">
        <f t="shared" si="79"/>
        <v>383718107</v>
      </c>
      <c r="BM170" s="63">
        <f t="shared" si="80"/>
        <v>0</v>
      </c>
    </row>
    <row r="171" spans="1:65" s="64" customFormat="1" ht="28.5" hidden="1" x14ac:dyDescent="0.2">
      <c r="A171" s="77" t="s">
        <v>135</v>
      </c>
      <c r="B171" s="67"/>
      <c r="C171" s="67"/>
      <c r="D171" s="67"/>
      <c r="E171" s="67"/>
      <c r="F171" s="67"/>
      <c r="G171" s="67">
        <f>+G170+1</f>
        <v>28</v>
      </c>
      <c r="H171" s="76" t="s">
        <v>208</v>
      </c>
      <c r="I171" s="101">
        <v>14725000</v>
      </c>
      <c r="J171" s="61"/>
      <c r="K171" s="61"/>
      <c r="L171" s="61"/>
      <c r="M171" s="61"/>
      <c r="N171" s="61"/>
      <c r="O171" s="61"/>
      <c r="P171" s="61"/>
      <c r="Q171" s="78"/>
      <c r="R171" s="101">
        <v>12655018</v>
      </c>
      <c r="S171" s="61"/>
      <c r="T171" s="61"/>
      <c r="U171" s="61"/>
      <c r="V171" s="61">
        <f t="shared" si="73"/>
        <v>12655018</v>
      </c>
      <c r="W171" s="61"/>
      <c r="X171" s="61"/>
      <c r="Y171" s="61"/>
      <c r="Z171" s="61"/>
      <c r="AA171" s="61"/>
      <c r="AB171" s="61"/>
      <c r="AC171" s="61"/>
      <c r="AD171" s="78"/>
      <c r="AE171" s="101">
        <v>0</v>
      </c>
      <c r="AF171" s="61"/>
      <c r="AG171" s="61"/>
      <c r="AH171" s="61"/>
      <c r="AI171" s="61">
        <f t="shared" si="74"/>
        <v>0</v>
      </c>
      <c r="AJ171" s="61"/>
      <c r="AK171" s="61"/>
      <c r="AL171" s="61"/>
      <c r="AM171" s="61"/>
      <c r="AN171" s="61"/>
      <c r="AO171" s="61"/>
      <c r="AP171" s="61"/>
      <c r="AQ171" s="78"/>
      <c r="AR171" s="101">
        <v>0</v>
      </c>
      <c r="AS171" s="61"/>
      <c r="AT171" s="61"/>
      <c r="AU171" s="61"/>
      <c r="AV171" s="61">
        <f t="shared" si="75"/>
        <v>0</v>
      </c>
      <c r="AW171" s="61"/>
      <c r="AX171" s="61"/>
      <c r="AY171" s="61"/>
      <c r="AZ171" s="61"/>
      <c r="BA171" s="61"/>
      <c r="BB171" s="61"/>
      <c r="BC171" s="61"/>
      <c r="BD171" s="78"/>
      <c r="BE171" s="78">
        <v>0</v>
      </c>
      <c r="BF171" s="61"/>
      <c r="BG171" s="61"/>
      <c r="BH171" s="61"/>
      <c r="BI171" s="62">
        <f t="shared" si="76"/>
        <v>0</v>
      </c>
      <c r="BJ171" s="63">
        <f t="shared" si="77"/>
        <v>2069982</v>
      </c>
      <c r="BK171" s="63">
        <f t="shared" si="78"/>
        <v>12655018</v>
      </c>
      <c r="BL171" s="63">
        <f t="shared" si="79"/>
        <v>0</v>
      </c>
      <c r="BM171" s="63">
        <f t="shared" si="80"/>
        <v>0</v>
      </c>
    </row>
    <row r="172" spans="1:65" s="64" customFormat="1" ht="28.5" hidden="1" x14ac:dyDescent="0.2">
      <c r="A172" s="77" t="s">
        <v>135</v>
      </c>
      <c r="B172" s="67"/>
      <c r="C172" s="67"/>
      <c r="D172" s="67"/>
      <c r="E172" s="67"/>
      <c r="F172" s="67"/>
      <c r="G172" s="67">
        <f t="shared" ref="G172:G218" si="81">+G171+1</f>
        <v>29</v>
      </c>
      <c r="H172" s="76" t="s">
        <v>209</v>
      </c>
      <c r="I172" s="101">
        <v>117655000</v>
      </c>
      <c r="J172" s="61"/>
      <c r="K172" s="61"/>
      <c r="L172" s="61"/>
      <c r="M172" s="61"/>
      <c r="N172" s="61"/>
      <c r="O172" s="61"/>
      <c r="P172" s="61"/>
      <c r="Q172" s="78"/>
      <c r="R172" s="101">
        <v>117446598</v>
      </c>
      <c r="S172" s="61"/>
      <c r="T172" s="61"/>
      <c r="U172" s="61"/>
      <c r="V172" s="61">
        <f t="shared" si="73"/>
        <v>117446598</v>
      </c>
      <c r="W172" s="61"/>
      <c r="X172" s="61"/>
      <c r="Y172" s="61"/>
      <c r="Z172" s="61"/>
      <c r="AA172" s="61"/>
      <c r="AB172" s="61"/>
      <c r="AC172" s="61"/>
      <c r="AD172" s="78"/>
      <c r="AE172" s="101">
        <v>117446598</v>
      </c>
      <c r="AF172" s="61"/>
      <c r="AG172" s="61"/>
      <c r="AH172" s="61"/>
      <c r="AI172" s="61">
        <f t="shared" si="74"/>
        <v>117446598</v>
      </c>
      <c r="AJ172" s="61"/>
      <c r="AK172" s="61"/>
      <c r="AL172" s="61"/>
      <c r="AM172" s="61"/>
      <c r="AN172" s="61"/>
      <c r="AO172" s="61"/>
      <c r="AP172" s="61"/>
      <c r="AQ172" s="78"/>
      <c r="AR172" s="101">
        <v>0</v>
      </c>
      <c r="AS172" s="61"/>
      <c r="AT172" s="61"/>
      <c r="AU172" s="61"/>
      <c r="AV172" s="61">
        <f t="shared" si="75"/>
        <v>0</v>
      </c>
      <c r="AW172" s="61"/>
      <c r="AX172" s="61"/>
      <c r="AY172" s="61"/>
      <c r="AZ172" s="61"/>
      <c r="BA172" s="61"/>
      <c r="BB172" s="61"/>
      <c r="BC172" s="61"/>
      <c r="BD172" s="78"/>
      <c r="BE172" s="78">
        <v>0</v>
      </c>
      <c r="BF172" s="61"/>
      <c r="BG172" s="61"/>
      <c r="BH172" s="61"/>
      <c r="BI172" s="62">
        <f t="shared" si="76"/>
        <v>0</v>
      </c>
      <c r="BJ172" s="63">
        <f t="shared" si="77"/>
        <v>208402</v>
      </c>
      <c r="BK172" s="63">
        <f t="shared" si="78"/>
        <v>0</v>
      </c>
      <c r="BL172" s="63">
        <f t="shared" si="79"/>
        <v>117446598</v>
      </c>
      <c r="BM172" s="63">
        <f t="shared" si="80"/>
        <v>0</v>
      </c>
    </row>
    <row r="173" spans="1:65" s="64" customFormat="1" ht="28.5" hidden="1" x14ac:dyDescent="0.2">
      <c r="A173" s="77" t="s">
        <v>135</v>
      </c>
      <c r="B173" s="67"/>
      <c r="C173" s="67"/>
      <c r="D173" s="67"/>
      <c r="E173" s="67"/>
      <c r="F173" s="67"/>
      <c r="G173" s="67">
        <f t="shared" si="81"/>
        <v>30</v>
      </c>
      <c r="H173" s="76" t="s">
        <v>210</v>
      </c>
      <c r="I173" s="101">
        <v>529000000</v>
      </c>
      <c r="J173" s="61"/>
      <c r="K173" s="61"/>
      <c r="L173" s="61"/>
      <c r="M173" s="61"/>
      <c r="N173" s="61"/>
      <c r="O173" s="61"/>
      <c r="P173" s="61"/>
      <c r="Q173" s="78"/>
      <c r="R173" s="101">
        <v>459932400</v>
      </c>
      <c r="S173" s="61"/>
      <c r="T173" s="61"/>
      <c r="U173" s="61"/>
      <c r="V173" s="61">
        <f t="shared" si="73"/>
        <v>459932400</v>
      </c>
      <c r="W173" s="61"/>
      <c r="X173" s="61"/>
      <c r="Y173" s="61"/>
      <c r="Z173" s="61"/>
      <c r="AA173" s="61"/>
      <c r="AB173" s="61"/>
      <c r="AC173" s="61"/>
      <c r="AD173" s="78"/>
      <c r="AE173" s="101">
        <v>1242821</v>
      </c>
      <c r="AF173" s="61"/>
      <c r="AG173" s="61"/>
      <c r="AH173" s="61"/>
      <c r="AI173" s="61">
        <f t="shared" si="74"/>
        <v>1242821</v>
      </c>
      <c r="AJ173" s="61"/>
      <c r="AK173" s="61"/>
      <c r="AL173" s="61"/>
      <c r="AM173" s="61"/>
      <c r="AN173" s="61"/>
      <c r="AO173" s="61"/>
      <c r="AP173" s="61"/>
      <c r="AQ173" s="78"/>
      <c r="AR173" s="101">
        <v>1242821</v>
      </c>
      <c r="AS173" s="61"/>
      <c r="AT173" s="61"/>
      <c r="AU173" s="61"/>
      <c r="AV173" s="61">
        <f t="shared" si="75"/>
        <v>1242821</v>
      </c>
      <c r="AW173" s="61"/>
      <c r="AX173" s="61"/>
      <c r="AY173" s="61"/>
      <c r="AZ173" s="61"/>
      <c r="BA173" s="61"/>
      <c r="BB173" s="61"/>
      <c r="BC173" s="61"/>
      <c r="BD173" s="78"/>
      <c r="BE173" s="78">
        <v>1242821</v>
      </c>
      <c r="BF173" s="61"/>
      <c r="BG173" s="61"/>
      <c r="BH173" s="61"/>
      <c r="BI173" s="62">
        <f t="shared" si="76"/>
        <v>1242821</v>
      </c>
      <c r="BJ173" s="63">
        <f t="shared" si="77"/>
        <v>69067600</v>
      </c>
      <c r="BK173" s="63">
        <f t="shared" si="78"/>
        <v>458689579</v>
      </c>
      <c r="BL173" s="63">
        <f t="shared" si="79"/>
        <v>0</v>
      </c>
      <c r="BM173" s="63">
        <f t="shared" si="80"/>
        <v>0</v>
      </c>
    </row>
    <row r="174" spans="1:65" s="64" customFormat="1" ht="28.5" hidden="1" x14ac:dyDescent="0.2">
      <c r="A174" s="77" t="s">
        <v>135</v>
      </c>
      <c r="B174" s="67"/>
      <c r="C174" s="67"/>
      <c r="D174" s="67"/>
      <c r="E174" s="67"/>
      <c r="F174" s="67"/>
      <c r="G174" s="67">
        <f t="shared" si="81"/>
        <v>31</v>
      </c>
      <c r="H174" s="76" t="s">
        <v>211</v>
      </c>
      <c r="I174" s="101">
        <v>3900000000</v>
      </c>
      <c r="J174" s="61"/>
      <c r="K174" s="61"/>
      <c r="L174" s="61"/>
      <c r="M174" s="61"/>
      <c r="N174" s="61"/>
      <c r="O174" s="61"/>
      <c r="P174" s="61"/>
      <c r="Q174" s="78"/>
      <c r="R174" s="101">
        <v>0</v>
      </c>
      <c r="S174" s="61"/>
      <c r="T174" s="61"/>
      <c r="U174" s="61"/>
      <c r="V174" s="61">
        <f t="shared" si="73"/>
        <v>0</v>
      </c>
      <c r="W174" s="61"/>
      <c r="X174" s="61"/>
      <c r="Y174" s="61"/>
      <c r="Z174" s="61"/>
      <c r="AA174" s="61"/>
      <c r="AB174" s="61"/>
      <c r="AC174" s="61"/>
      <c r="AD174" s="78"/>
      <c r="AE174" s="101">
        <v>0</v>
      </c>
      <c r="AF174" s="61"/>
      <c r="AG174" s="61"/>
      <c r="AH174" s="61"/>
      <c r="AI174" s="61">
        <f t="shared" si="74"/>
        <v>0</v>
      </c>
      <c r="AJ174" s="61"/>
      <c r="AK174" s="61"/>
      <c r="AL174" s="61"/>
      <c r="AM174" s="61"/>
      <c r="AN174" s="61"/>
      <c r="AO174" s="61"/>
      <c r="AP174" s="61"/>
      <c r="AQ174" s="78"/>
      <c r="AR174" s="101">
        <v>0</v>
      </c>
      <c r="AS174" s="61"/>
      <c r="AT174" s="61"/>
      <c r="AU174" s="61"/>
      <c r="AV174" s="61">
        <f t="shared" si="75"/>
        <v>0</v>
      </c>
      <c r="AW174" s="61"/>
      <c r="AX174" s="61"/>
      <c r="AY174" s="61"/>
      <c r="AZ174" s="61"/>
      <c r="BA174" s="61"/>
      <c r="BB174" s="61"/>
      <c r="BC174" s="61"/>
      <c r="BD174" s="78"/>
      <c r="BE174" s="78">
        <v>0</v>
      </c>
      <c r="BF174" s="61"/>
      <c r="BG174" s="61"/>
      <c r="BH174" s="61"/>
      <c r="BI174" s="62">
        <f t="shared" si="76"/>
        <v>0</v>
      </c>
      <c r="BJ174" s="63">
        <f t="shared" si="77"/>
        <v>3900000000</v>
      </c>
      <c r="BK174" s="63">
        <f t="shared" si="78"/>
        <v>0</v>
      </c>
      <c r="BL174" s="63">
        <f t="shared" si="79"/>
        <v>0</v>
      </c>
      <c r="BM174" s="63">
        <f t="shared" si="80"/>
        <v>0</v>
      </c>
    </row>
    <row r="175" spans="1:65" s="64" customFormat="1" ht="28.5" hidden="1" x14ac:dyDescent="0.2">
      <c r="A175" s="77" t="s">
        <v>135</v>
      </c>
      <c r="B175" s="67"/>
      <c r="C175" s="67"/>
      <c r="D175" s="67"/>
      <c r="E175" s="67"/>
      <c r="F175" s="67"/>
      <c r="G175" s="67">
        <f t="shared" si="81"/>
        <v>32</v>
      </c>
      <c r="H175" s="76" t="s">
        <v>212</v>
      </c>
      <c r="I175" s="101">
        <v>900000000</v>
      </c>
      <c r="J175" s="61"/>
      <c r="K175" s="61"/>
      <c r="L175" s="61"/>
      <c r="M175" s="61"/>
      <c r="N175" s="61"/>
      <c r="O175" s="61"/>
      <c r="P175" s="61"/>
      <c r="Q175" s="78"/>
      <c r="R175" s="101">
        <v>0</v>
      </c>
      <c r="S175" s="61"/>
      <c r="T175" s="61"/>
      <c r="U175" s="61"/>
      <c r="V175" s="61">
        <f t="shared" si="73"/>
        <v>0</v>
      </c>
      <c r="W175" s="61"/>
      <c r="X175" s="61"/>
      <c r="Y175" s="61"/>
      <c r="Z175" s="61"/>
      <c r="AA175" s="61"/>
      <c r="AB175" s="61"/>
      <c r="AC175" s="61"/>
      <c r="AD175" s="78"/>
      <c r="AE175" s="101">
        <v>0</v>
      </c>
      <c r="AF175" s="61"/>
      <c r="AG175" s="61"/>
      <c r="AH175" s="61"/>
      <c r="AI175" s="61">
        <f t="shared" si="74"/>
        <v>0</v>
      </c>
      <c r="AJ175" s="61"/>
      <c r="AK175" s="61"/>
      <c r="AL175" s="61"/>
      <c r="AM175" s="61"/>
      <c r="AN175" s="61"/>
      <c r="AO175" s="61"/>
      <c r="AP175" s="61"/>
      <c r="AQ175" s="78"/>
      <c r="AR175" s="101">
        <v>0</v>
      </c>
      <c r="AS175" s="61"/>
      <c r="AT175" s="61"/>
      <c r="AU175" s="61"/>
      <c r="AV175" s="61">
        <f t="shared" si="75"/>
        <v>0</v>
      </c>
      <c r="AW175" s="61"/>
      <c r="AX175" s="61"/>
      <c r="AY175" s="61"/>
      <c r="AZ175" s="61"/>
      <c r="BA175" s="61"/>
      <c r="BB175" s="61"/>
      <c r="BC175" s="61"/>
      <c r="BD175" s="78"/>
      <c r="BE175" s="78">
        <v>0</v>
      </c>
      <c r="BF175" s="61"/>
      <c r="BG175" s="61"/>
      <c r="BH175" s="61"/>
      <c r="BI175" s="62">
        <f t="shared" si="76"/>
        <v>0</v>
      </c>
      <c r="BJ175" s="63">
        <f t="shared" si="77"/>
        <v>900000000</v>
      </c>
      <c r="BK175" s="63">
        <f t="shared" si="78"/>
        <v>0</v>
      </c>
      <c r="BL175" s="63">
        <f t="shared" si="79"/>
        <v>0</v>
      </c>
      <c r="BM175" s="63">
        <f t="shared" si="80"/>
        <v>0</v>
      </c>
    </row>
    <row r="176" spans="1:65" s="64" customFormat="1" ht="28.5" hidden="1" x14ac:dyDescent="0.2">
      <c r="A176" s="77" t="s">
        <v>135</v>
      </c>
      <c r="B176" s="67"/>
      <c r="C176" s="67"/>
      <c r="D176" s="67"/>
      <c r="E176" s="67"/>
      <c r="F176" s="67"/>
      <c r="G176" s="67">
        <f t="shared" si="81"/>
        <v>33</v>
      </c>
      <c r="H176" s="76" t="s">
        <v>213</v>
      </c>
      <c r="I176" s="101">
        <v>45383600</v>
      </c>
      <c r="J176" s="61"/>
      <c r="K176" s="61"/>
      <c r="L176" s="61"/>
      <c r="M176" s="61"/>
      <c r="N176" s="61"/>
      <c r="O176" s="61"/>
      <c r="P176" s="61"/>
      <c r="Q176" s="78"/>
      <c r="R176" s="101">
        <v>0</v>
      </c>
      <c r="S176" s="61"/>
      <c r="T176" s="61"/>
      <c r="U176" s="61"/>
      <c r="V176" s="61">
        <f t="shared" si="73"/>
        <v>0</v>
      </c>
      <c r="W176" s="61"/>
      <c r="X176" s="61"/>
      <c r="Y176" s="61"/>
      <c r="Z176" s="61"/>
      <c r="AA176" s="61"/>
      <c r="AB176" s="61"/>
      <c r="AC176" s="61"/>
      <c r="AD176" s="78"/>
      <c r="AE176" s="101">
        <v>0</v>
      </c>
      <c r="AF176" s="61"/>
      <c r="AG176" s="61"/>
      <c r="AH176" s="61"/>
      <c r="AI176" s="61">
        <f t="shared" si="74"/>
        <v>0</v>
      </c>
      <c r="AJ176" s="61"/>
      <c r="AK176" s="61"/>
      <c r="AL176" s="61"/>
      <c r="AM176" s="61"/>
      <c r="AN176" s="61"/>
      <c r="AO176" s="61"/>
      <c r="AP176" s="61"/>
      <c r="AQ176" s="78"/>
      <c r="AR176" s="101">
        <v>0</v>
      </c>
      <c r="AS176" s="61"/>
      <c r="AT176" s="61"/>
      <c r="AU176" s="61"/>
      <c r="AV176" s="61">
        <f t="shared" si="75"/>
        <v>0</v>
      </c>
      <c r="AW176" s="61"/>
      <c r="AX176" s="61"/>
      <c r="AY176" s="61"/>
      <c r="AZ176" s="61"/>
      <c r="BA176" s="61"/>
      <c r="BB176" s="61"/>
      <c r="BC176" s="61"/>
      <c r="BD176" s="78"/>
      <c r="BE176" s="78">
        <v>0</v>
      </c>
      <c r="BF176" s="61"/>
      <c r="BG176" s="61"/>
      <c r="BH176" s="61"/>
      <c r="BI176" s="62">
        <f t="shared" si="76"/>
        <v>0</v>
      </c>
      <c r="BJ176" s="63">
        <f t="shared" si="77"/>
        <v>45383600</v>
      </c>
      <c r="BK176" s="63">
        <f t="shared" si="78"/>
        <v>0</v>
      </c>
      <c r="BL176" s="63">
        <f t="shared" si="79"/>
        <v>0</v>
      </c>
      <c r="BM176" s="63">
        <f t="shared" si="80"/>
        <v>0</v>
      </c>
    </row>
    <row r="177" spans="1:65" s="64" customFormat="1" hidden="1" x14ac:dyDescent="0.2">
      <c r="A177" s="77" t="s">
        <v>135</v>
      </c>
      <c r="B177" s="67"/>
      <c r="C177" s="67"/>
      <c r="D177" s="67"/>
      <c r="E177" s="67"/>
      <c r="F177" s="67"/>
      <c r="G177" s="67">
        <f t="shared" si="81"/>
        <v>34</v>
      </c>
      <c r="H177" s="76"/>
      <c r="I177" s="78"/>
      <c r="J177" s="61"/>
      <c r="K177" s="61"/>
      <c r="L177" s="61"/>
      <c r="M177" s="61"/>
      <c r="N177" s="61"/>
      <c r="O177" s="61"/>
      <c r="P177" s="61"/>
      <c r="Q177" s="78"/>
      <c r="R177" s="61"/>
      <c r="S177" s="61"/>
      <c r="T177" s="61"/>
      <c r="U177" s="61"/>
      <c r="V177" s="61">
        <f t="shared" si="73"/>
        <v>0</v>
      </c>
      <c r="W177" s="61"/>
      <c r="X177" s="61"/>
      <c r="Y177" s="61"/>
      <c r="Z177" s="61"/>
      <c r="AA177" s="61"/>
      <c r="AB177" s="61"/>
      <c r="AC177" s="61"/>
      <c r="AD177" s="78"/>
      <c r="AE177" s="61"/>
      <c r="AF177" s="61"/>
      <c r="AG177" s="61"/>
      <c r="AH177" s="61"/>
      <c r="AI177" s="61">
        <f t="shared" si="74"/>
        <v>0</v>
      </c>
      <c r="AJ177" s="61"/>
      <c r="AK177" s="61"/>
      <c r="AL177" s="61"/>
      <c r="AM177" s="61"/>
      <c r="AN177" s="61"/>
      <c r="AO177" s="61"/>
      <c r="AP177" s="61"/>
      <c r="AQ177" s="78"/>
      <c r="AR177" s="61"/>
      <c r="AS177" s="61"/>
      <c r="AT177" s="61"/>
      <c r="AU177" s="61"/>
      <c r="AV177" s="61">
        <f t="shared" si="75"/>
        <v>0</v>
      </c>
      <c r="AW177" s="61"/>
      <c r="AX177" s="61"/>
      <c r="AY177" s="61"/>
      <c r="AZ177" s="61"/>
      <c r="BA177" s="61"/>
      <c r="BB177" s="61"/>
      <c r="BC177" s="61"/>
      <c r="BD177" s="78"/>
      <c r="BE177" s="61"/>
      <c r="BF177" s="61"/>
      <c r="BG177" s="61"/>
      <c r="BH177" s="61"/>
      <c r="BI177" s="62">
        <f t="shared" si="76"/>
        <v>0</v>
      </c>
      <c r="BJ177" s="63">
        <f t="shared" si="77"/>
        <v>0</v>
      </c>
      <c r="BK177" s="63">
        <f t="shared" si="78"/>
        <v>0</v>
      </c>
      <c r="BL177" s="63">
        <f t="shared" si="79"/>
        <v>0</v>
      </c>
      <c r="BM177" s="63">
        <f t="shared" si="80"/>
        <v>0</v>
      </c>
    </row>
    <row r="178" spans="1:65" s="64" customFormat="1" hidden="1" x14ac:dyDescent="0.2">
      <c r="A178" s="77" t="s">
        <v>135</v>
      </c>
      <c r="B178" s="67"/>
      <c r="C178" s="67"/>
      <c r="D178" s="67"/>
      <c r="E178" s="67"/>
      <c r="F178" s="67"/>
      <c r="G178" s="67">
        <f t="shared" si="81"/>
        <v>35</v>
      </c>
      <c r="H178" s="76"/>
      <c r="I178" s="78"/>
      <c r="J178" s="61"/>
      <c r="K178" s="61"/>
      <c r="L178" s="61"/>
      <c r="M178" s="61"/>
      <c r="N178" s="61"/>
      <c r="O178" s="61"/>
      <c r="P178" s="61"/>
      <c r="Q178" s="78"/>
      <c r="R178" s="61"/>
      <c r="S178" s="61"/>
      <c r="T178" s="61"/>
      <c r="U178" s="61"/>
      <c r="V178" s="61">
        <f t="shared" si="73"/>
        <v>0</v>
      </c>
      <c r="W178" s="61"/>
      <c r="X178" s="61"/>
      <c r="Y178" s="61"/>
      <c r="Z178" s="61"/>
      <c r="AA178" s="61"/>
      <c r="AB178" s="61"/>
      <c r="AC178" s="61"/>
      <c r="AD178" s="78"/>
      <c r="AE178" s="61"/>
      <c r="AF178" s="61"/>
      <c r="AG178" s="61"/>
      <c r="AH178" s="61"/>
      <c r="AI178" s="61">
        <f t="shared" si="74"/>
        <v>0</v>
      </c>
      <c r="AJ178" s="61"/>
      <c r="AK178" s="61"/>
      <c r="AL178" s="61"/>
      <c r="AM178" s="61"/>
      <c r="AN178" s="61"/>
      <c r="AO178" s="61"/>
      <c r="AP178" s="61"/>
      <c r="AQ178" s="78"/>
      <c r="AR178" s="61"/>
      <c r="AS178" s="61"/>
      <c r="AT178" s="61"/>
      <c r="AU178" s="61"/>
      <c r="AV178" s="61">
        <f t="shared" si="75"/>
        <v>0</v>
      </c>
      <c r="AW178" s="61"/>
      <c r="AX178" s="61"/>
      <c r="AY178" s="61"/>
      <c r="AZ178" s="61"/>
      <c r="BA178" s="61"/>
      <c r="BB178" s="61"/>
      <c r="BC178" s="61"/>
      <c r="BD178" s="78"/>
      <c r="BE178" s="61"/>
      <c r="BF178" s="61"/>
      <c r="BG178" s="61"/>
      <c r="BH178" s="61"/>
      <c r="BI178" s="62">
        <f t="shared" si="76"/>
        <v>0</v>
      </c>
      <c r="BJ178" s="63">
        <f t="shared" si="77"/>
        <v>0</v>
      </c>
      <c r="BK178" s="63">
        <f t="shared" si="78"/>
        <v>0</v>
      </c>
      <c r="BL178" s="63">
        <f t="shared" si="79"/>
        <v>0</v>
      </c>
      <c r="BM178" s="63">
        <f t="shared" si="80"/>
        <v>0</v>
      </c>
    </row>
    <row r="179" spans="1:65" s="64" customFormat="1" hidden="1" x14ac:dyDescent="0.2">
      <c r="A179" s="77" t="s">
        <v>135</v>
      </c>
      <c r="B179" s="67"/>
      <c r="C179" s="67"/>
      <c r="D179" s="67"/>
      <c r="E179" s="67"/>
      <c r="F179" s="67"/>
      <c r="G179" s="67">
        <f t="shared" si="81"/>
        <v>36</v>
      </c>
      <c r="H179" s="76"/>
      <c r="I179" s="78"/>
      <c r="J179" s="61"/>
      <c r="K179" s="61"/>
      <c r="L179" s="61"/>
      <c r="M179" s="61"/>
      <c r="N179" s="61"/>
      <c r="O179" s="61"/>
      <c r="P179" s="61"/>
      <c r="Q179" s="78"/>
      <c r="R179" s="61"/>
      <c r="S179" s="61"/>
      <c r="T179" s="61"/>
      <c r="U179" s="61"/>
      <c r="V179" s="61">
        <f t="shared" si="73"/>
        <v>0</v>
      </c>
      <c r="W179" s="61"/>
      <c r="X179" s="61"/>
      <c r="Y179" s="61"/>
      <c r="Z179" s="61"/>
      <c r="AA179" s="61"/>
      <c r="AB179" s="61"/>
      <c r="AC179" s="61"/>
      <c r="AD179" s="78"/>
      <c r="AE179" s="61"/>
      <c r="AF179" s="61"/>
      <c r="AG179" s="61"/>
      <c r="AH179" s="61"/>
      <c r="AI179" s="61">
        <f t="shared" si="74"/>
        <v>0</v>
      </c>
      <c r="AJ179" s="61"/>
      <c r="AK179" s="61"/>
      <c r="AL179" s="61"/>
      <c r="AM179" s="61"/>
      <c r="AN179" s="61"/>
      <c r="AO179" s="61"/>
      <c r="AP179" s="61"/>
      <c r="AQ179" s="78"/>
      <c r="AR179" s="61"/>
      <c r="AS179" s="61"/>
      <c r="AT179" s="61"/>
      <c r="AU179" s="61"/>
      <c r="AV179" s="61">
        <f t="shared" si="75"/>
        <v>0</v>
      </c>
      <c r="AW179" s="61"/>
      <c r="AX179" s="61"/>
      <c r="AY179" s="61"/>
      <c r="AZ179" s="61"/>
      <c r="BA179" s="61"/>
      <c r="BB179" s="61"/>
      <c r="BC179" s="61"/>
      <c r="BD179" s="78"/>
      <c r="BE179" s="61"/>
      <c r="BF179" s="61"/>
      <c r="BG179" s="61"/>
      <c r="BH179" s="61"/>
      <c r="BI179" s="62">
        <f t="shared" si="76"/>
        <v>0</v>
      </c>
      <c r="BJ179" s="63">
        <f t="shared" si="77"/>
        <v>0</v>
      </c>
      <c r="BK179" s="63">
        <f t="shared" si="78"/>
        <v>0</v>
      </c>
      <c r="BL179" s="63">
        <f t="shared" si="79"/>
        <v>0</v>
      </c>
      <c r="BM179" s="63">
        <f t="shared" si="80"/>
        <v>0</v>
      </c>
    </row>
    <row r="180" spans="1:65" s="64" customFormat="1" hidden="1" x14ac:dyDescent="0.2">
      <c r="A180" s="77" t="s">
        <v>135</v>
      </c>
      <c r="B180" s="67"/>
      <c r="C180" s="67"/>
      <c r="D180" s="67"/>
      <c r="E180" s="67"/>
      <c r="F180" s="67"/>
      <c r="G180" s="67">
        <f t="shared" si="81"/>
        <v>37</v>
      </c>
      <c r="H180" s="76"/>
      <c r="I180" s="78"/>
      <c r="J180" s="61"/>
      <c r="K180" s="61"/>
      <c r="L180" s="61"/>
      <c r="M180" s="61"/>
      <c r="N180" s="61"/>
      <c r="O180" s="61"/>
      <c r="P180" s="61"/>
      <c r="Q180" s="78"/>
      <c r="R180" s="61"/>
      <c r="S180" s="61"/>
      <c r="T180" s="61"/>
      <c r="U180" s="61"/>
      <c r="V180" s="61">
        <f t="shared" si="73"/>
        <v>0</v>
      </c>
      <c r="W180" s="61"/>
      <c r="X180" s="61"/>
      <c r="Y180" s="61"/>
      <c r="Z180" s="61"/>
      <c r="AA180" s="61"/>
      <c r="AB180" s="61"/>
      <c r="AC180" s="61"/>
      <c r="AD180" s="78"/>
      <c r="AE180" s="61"/>
      <c r="AF180" s="61"/>
      <c r="AG180" s="61"/>
      <c r="AH180" s="61"/>
      <c r="AI180" s="61">
        <f t="shared" si="74"/>
        <v>0</v>
      </c>
      <c r="AJ180" s="61"/>
      <c r="AK180" s="61"/>
      <c r="AL180" s="61"/>
      <c r="AM180" s="61"/>
      <c r="AN180" s="61"/>
      <c r="AO180" s="61"/>
      <c r="AP180" s="61"/>
      <c r="AQ180" s="78"/>
      <c r="AR180" s="61"/>
      <c r="AS180" s="61"/>
      <c r="AT180" s="61"/>
      <c r="AU180" s="61"/>
      <c r="AV180" s="61">
        <f t="shared" si="75"/>
        <v>0</v>
      </c>
      <c r="AW180" s="61"/>
      <c r="AX180" s="61"/>
      <c r="AY180" s="61"/>
      <c r="AZ180" s="61"/>
      <c r="BA180" s="61"/>
      <c r="BB180" s="61"/>
      <c r="BC180" s="61"/>
      <c r="BD180" s="78"/>
      <c r="BE180" s="61"/>
      <c r="BF180" s="61"/>
      <c r="BG180" s="61"/>
      <c r="BH180" s="61"/>
      <c r="BI180" s="62">
        <f t="shared" si="76"/>
        <v>0</v>
      </c>
      <c r="BJ180" s="63">
        <f t="shared" si="77"/>
        <v>0</v>
      </c>
      <c r="BK180" s="63">
        <f t="shared" si="78"/>
        <v>0</v>
      </c>
      <c r="BL180" s="63">
        <f t="shared" si="79"/>
        <v>0</v>
      </c>
      <c r="BM180" s="63">
        <f t="shared" si="80"/>
        <v>0</v>
      </c>
    </row>
    <row r="181" spans="1:65" s="64" customFormat="1" hidden="1" x14ac:dyDescent="0.2">
      <c r="A181" s="77" t="s">
        <v>135</v>
      </c>
      <c r="B181" s="67"/>
      <c r="C181" s="67"/>
      <c r="D181" s="67"/>
      <c r="E181" s="67"/>
      <c r="F181" s="67"/>
      <c r="G181" s="67">
        <f t="shared" si="81"/>
        <v>38</v>
      </c>
      <c r="H181" s="76"/>
      <c r="I181" s="78"/>
      <c r="J181" s="61"/>
      <c r="K181" s="61"/>
      <c r="L181" s="61"/>
      <c r="M181" s="61"/>
      <c r="N181" s="61"/>
      <c r="O181" s="61"/>
      <c r="P181" s="61"/>
      <c r="Q181" s="78"/>
      <c r="R181" s="61"/>
      <c r="S181" s="61"/>
      <c r="T181" s="61"/>
      <c r="U181" s="61"/>
      <c r="V181" s="61">
        <f t="shared" si="73"/>
        <v>0</v>
      </c>
      <c r="W181" s="61"/>
      <c r="X181" s="61"/>
      <c r="Y181" s="61"/>
      <c r="Z181" s="61"/>
      <c r="AA181" s="61"/>
      <c r="AB181" s="61"/>
      <c r="AC181" s="61"/>
      <c r="AD181" s="78"/>
      <c r="AE181" s="61"/>
      <c r="AF181" s="61"/>
      <c r="AG181" s="61"/>
      <c r="AH181" s="61"/>
      <c r="AI181" s="61">
        <f t="shared" si="74"/>
        <v>0</v>
      </c>
      <c r="AJ181" s="61"/>
      <c r="AK181" s="61"/>
      <c r="AL181" s="61"/>
      <c r="AM181" s="61"/>
      <c r="AN181" s="61"/>
      <c r="AO181" s="61"/>
      <c r="AP181" s="61"/>
      <c r="AQ181" s="78"/>
      <c r="AR181" s="61"/>
      <c r="AS181" s="61"/>
      <c r="AT181" s="61"/>
      <c r="AU181" s="61"/>
      <c r="AV181" s="61">
        <f t="shared" si="75"/>
        <v>0</v>
      </c>
      <c r="AW181" s="61"/>
      <c r="AX181" s="61"/>
      <c r="AY181" s="61"/>
      <c r="AZ181" s="61"/>
      <c r="BA181" s="61"/>
      <c r="BB181" s="61"/>
      <c r="BC181" s="61"/>
      <c r="BD181" s="78"/>
      <c r="BE181" s="61"/>
      <c r="BF181" s="61"/>
      <c r="BG181" s="61"/>
      <c r="BH181" s="61"/>
      <c r="BI181" s="62">
        <f t="shared" si="76"/>
        <v>0</v>
      </c>
      <c r="BJ181" s="63">
        <f t="shared" si="77"/>
        <v>0</v>
      </c>
      <c r="BK181" s="63">
        <f t="shared" si="78"/>
        <v>0</v>
      </c>
      <c r="BL181" s="63">
        <f t="shared" si="79"/>
        <v>0</v>
      </c>
      <c r="BM181" s="63">
        <f t="shared" si="80"/>
        <v>0</v>
      </c>
    </row>
    <row r="182" spans="1:65" s="64" customFormat="1" hidden="1" x14ac:dyDescent="0.2">
      <c r="A182" s="77" t="s">
        <v>135</v>
      </c>
      <c r="B182" s="67"/>
      <c r="C182" s="67"/>
      <c r="D182" s="67"/>
      <c r="E182" s="67"/>
      <c r="F182" s="67"/>
      <c r="G182" s="67">
        <f t="shared" si="81"/>
        <v>39</v>
      </c>
      <c r="H182" s="76"/>
      <c r="I182" s="78"/>
      <c r="J182" s="61"/>
      <c r="K182" s="61"/>
      <c r="L182" s="61"/>
      <c r="M182" s="61"/>
      <c r="N182" s="61"/>
      <c r="O182" s="61"/>
      <c r="P182" s="61"/>
      <c r="Q182" s="78"/>
      <c r="R182" s="61"/>
      <c r="S182" s="61"/>
      <c r="T182" s="61"/>
      <c r="U182" s="61"/>
      <c r="V182" s="61">
        <f t="shared" si="73"/>
        <v>0</v>
      </c>
      <c r="W182" s="61"/>
      <c r="X182" s="61"/>
      <c r="Y182" s="61"/>
      <c r="Z182" s="61"/>
      <c r="AA182" s="61"/>
      <c r="AB182" s="61"/>
      <c r="AC182" s="61"/>
      <c r="AD182" s="78"/>
      <c r="AE182" s="61"/>
      <c r="AF182" s="61"/>
      <c r="AG182" s="61"/>
      <c r="AH182" s="61"/>
      <c r="AI182" s="61">
        <f t="shared" si="74"/>
        <v>0</v>
      </c>
      <c r="AJ182" s="61"/>
      <c r="AK182" s="61"/>
      <c r="AL182" s="61"/>
      <c r="AM182" s="61"/>
      <c r="AN182" s="61"/>
      <c r="AO182" s="61"/>
      <c r="AP182" s="61"/>
      <c r="AQ182" s="78"/>
      <c r="AR182" s="61"/>
      <c r="AS182" s="61"/>
      <c r="AT182" s="61"/>
      <c r="AU182" s="61"/>
      <c r="AV182" s="61">
        <f t="shared" si="75"/>
        <v>0</v>
      </c>
      <c r="AW182" s="61"/>
      <c r="AX182" s="61"/>
      <c r="AY182" s="61"/>
      <c r="AZ182" s="61"/>
      <c r="BA182" s="61"/>
      <c r="BB182" s="61"/>
      <c r="BC182" s="61"/>
      <c r="BD182" s="78"/>
      <c r="BE182" s="61"/>
      <c r="BF182" s="61"/>
      <c r="BG182" s="61"/>
      <c r="BH182" s="61"/>
      <c r="BI182" s="62">
        <f t="shared" si="76"/>
        <v>0</v>
      </c>
      <c r="BJ182" s="63">
        <f t="shared" si="77"/>
        <v>0</v>
      </c>
      <c r="BK182" s="63">
        <f t="shared" si="78"/>
        <v>0</v>
      </c>
      <c r="BL182" s="63">
        <f t="shared" si="79"/>
        <v>0</v>
      </c>
      <c r="BM182" s="63">
        <f t="shared" si="80"/>
        <v>0</v>
      </c>
    </row>
    <row r="183" spans="1:65" s="64" customFormat="1" hidden="1" x14ac:dyDescent="0.2">
      <c r="A183" s="77" t="s">
        <v>135</v>
      </c>
      <c r="B183" s="67"/>
      <c r="C183" s="67"/>
      <c r="D183" s="67"/>
      <c r="E183" s="67"/>
      <c r="F183" s="67"/>
      <c r="G183" s="67">
        <f t="shared" si="81"/>
        <v>40</v>
      </c>
      <c r="H183" s="76"/>
      <c r="I183" s="78"/>
      <c r="J183" s="61"/>
      <c r="K183" s="61"/>
      <c r="L183" s="61"/>
      <c r="M183" s="61"/>
      <c r="N183" s="61"/>
      <c r="O183" s="61"/>
      <c r="P183" s="61"/>
      <c r="Q183" s="78"/>
      <c r="R183" s="61"/>
      <c r="S183" s="61"/>
      <c r="T183" s="61"/>
      <c r="U183" s="61"/>
      <c r="V183" s="61">
        <f t="shared" si="73"/>
        <v>0</v>
      </c>
      <c r="W183" s="61"/>
      <c r="X183" s="61"/>
      <c r="Y183" s="61"/>
      <c r="Z183" s="61"/>
      <c r="AA183" s="61"/>
      <c r="AB183" s="61"/>
      <c r="AC183" s="61"/>
      <c r="AD183" s="78"/>
      <c r="AE183" s="61"/>
      <c r="AF183" s="61"/>
      <c r="AG183" s="61"/>
      <c r="AH183" s="61"/>
      <c r="AI183" s="61">
        <f t="shared" si="74"/>
        <v>0</v>
      </c>
      <c r="AJ183" s="61"/>
      <c r="AK183" s="61"/>
      <c r="AL183" s="61"/>
      <c r="AM183" s="61"/>
      <c r="AN183" s="61"/>
      <c r="AO183" s="61"/>
      <c r="AP183" s="61"/>
      <c r="AQ183" s="78"/>
      <c r="AR183" s="61"/>
      <c r="AS183" s="61"/>
      <c r="AT183" s="61"/>
      <c r="AU183" s="61"/>
      <c r="AV183" s="61">
        <f t="shared" si="75"/>
        <v>0</v>
      </c>
      <c r="AW183" s="61"/>
      <c r="AX183" s="61"/>
      <c r="AY183" s="61"/>
      <c r="AZ183" s="61"/>
      <c r="BA183" s="61"/>
      <c r="BB183" s="61"/>
      <c r="BC183" s="61"/>
      <c r="BD183" s="78"/>
      <c r="BE183" s="61"/>
      <c r="BF183" s="61"/>
      <c r="BG183" s="61"/>
      <c r="BH183" s="61"/>
      <c r="BI183" s="62">
        <f t="shared" si="76"/>
        <v>0</v>
      </c>
      <c r="BJ183" s="63">
        <f t="shared" si="77"/>
        <v>0</v>
      </c>
      <c r="BK183" s="63">
        <f t="shared" si="78"/>
        <v>0</v>
      </c>
      <c r="BL183" s="63">
        <f t="shared" si="79"/>
        <v>0</v>
      </c>
      <c r="BM183" s="63">
        <f t="shared" si="80"/>
        <v>0</v>
      </c>
    </row>
    <row r="184" spans="1:65" s="64" customFormat="1" hidden="1" x14ac:dyDescent="0.2">
      <c r="A184" s="77" t="s">
        <v>135</v>
      </c>
      <c r="B184" s="67"/>
      <c r="C184" s="67"/>
      <c r="D184" s="67"/>
      <c r="E184" s="67"/>
      <c r="F184" s="67"/>
      <c r="G184" s="67">
        <f t="shared" si="81"/>
        <v>41</v>
      </c>
      <c r="H184" s="76"/>
      <c r="I184" s="78"/>
      <c r="J184" s="61"/>
      <c r="K184" s="61"/>
      <c r="L184" s="61"/>
      <c r="M184" s="61"/>
      <c r="N184" s="61"/>
      <c r="O184" s="61"/>
      <c r="P184" s="61"/>
      <c r="Q184" s="78"/>
      <c r="R184" s="61"/>
      <c r="S184" s="61"/>
      <c r="T184" s="61"/>
      <c r="U184" s="61"/>
      <c r="V184" s="61">
        <f t="shared" si="73"/>
        <v>0</v>
      </c>
      <c r="W184" s="61"/>
      <c r="X184" s="61"/>
      <c r="Y184" s="61"/>
      <c r="Z184" s="61"/>
      <c r="AA184" s="61"/>
      <c r="AB184" s="61"/>
      <c r="AC184" s="61"/>
      <c r="AD184" s="78"/>
      <c r="AE184" s="61"/>
      <c r="AF184" s="61"/>
      <c r="AG184" s="61"/>
      <c r="AH184" s="61"/>
      <c r="AI184" s="61">
        <f t="shared" si="74"/>
        <v>0</v>
      </c>
      <c r="AJ184" s="61"/>
      <c r="AK184" s="61"/>
      <c r="AL184" s="61"/>
      <c r="AM184" s="61"/>
      <c r="AN184" s="61"/>
      <c r="AO184" s="61"/>
      <c r="AP184" s="61"/>
      <c r="AQ184" s="78"/>
      <c r="AR184" s="61"/>
      <c r="AS184" s="61"/>
      <c r="AT184" s="61"/>
      <c r="AU184" s="61"/>
      <c r="AV184" s="61">
        <f t="shared" si="75"/>
        <v>0</v>
      </c>
      <c r="AW184" s="61"/>
      <c r="AX184" s="61"/>
      <c r="AY184" s="61"/>
      <c r="AZ184" s="61"/>
      <c r="BA184" s="61"/>
      <c r="BB184" s="61"/>
      <c r="BC184" s="61"/>
      <c r="BD184" s="78"/>
      <c r="BE184" s="61"/>
      <c r="BF184" s="61"/>
      <c r="BG184" s="61"/>
      <c r="BH184" s="61"/>
      <c r="BI184" s="62">
        <f t="shared" si="76"/>
        <v>0</v>
      </c>
      <c r="BJ184" s="63">
        <f t="shared" si="77"/>
        <v>0</v>
      </c>
      <c r="BK184" s="63">
        <f t="shared" si="78"/>
        <v>0</v>
      </c>
      <c r="BL184" s="63">
        <f t="shared" si="79"/>
        <v>0</v>
      </c>
      <c r="BM184" s="63">
        <f t="shared" si="80"/>
        <v>0</v>
      </c>
    </row>
    <row r="185" spans="1:65" s="64" customFormat="1" hidden="1" x14ac:dyDescent="0.2">
      <c r="A185" s="77" t="s">
        <v>135</v>
      </c>
      <c r="B185" s="67"/>
      <c r="C185" s="67"/>
      <c r="D185" s="67"/>
      <c r="E185" s="67"/>
      <c r="F185" s="67"/>
      <c r="G185" s="67">
        <f t="shared" si="81"/>
        <v>42</v>
      </c>
      <c r="H185" s="76"/>
      <c r="I185" s="78"/>
      <c r="J185" s="61"/>
      <c r="K185" s="61"/>
      <c r="L185" s="61"/>
      <c r="M185" s="61"/>
      <c r="N185" s="61"/>
      <c r="O185" s="61"/>
      <c r="P185" s="61"/>
      <c r="Q185" s="78"/>
      <c r="R185" s="61"/>
      <c r="S185" s="61"/>
      <c r="T185" s="61"/>
      <c r="U185" s="61"/>
      <c r="V185" s="61">
        <f t="shared" si="73"/>
        <v>0</v>
      </c>
      <c r="W185" s="61"/>
      <c r="X185" s="61"/>
      <c r="Y185" s="61"/>
      <c r="Z185" s="61"/>
      <c r="AA185" s="61"/>
      <c r="AB185" s="61"/>
      <c r="AC185" s="61"/>
      <c r="AD185" s="78"/>
      <c r="AE185" s="61"/>
      <c r="AF185" s="61"/>
      <c r="AG185" s="61"/>
      <c r="AH185" s="61"/>
      <c r="AI185" s="61">
        <f t="shared" si="74"/>
        <v>0</v>
      </c>
      <c r="AJ185" s="61"/>
      <c r="AK185" s="61"/>
      <c r="AL185" s="61"/>
      <c r="AM185" s="61"/>
      <c r="AN185" s="61"/>
      <c r="AO185" s="61"/>
      <c r="AP185" s="61"/>
      <c r="AQ185" s="78"/>
      <c r="AR185" s="61"/>
      <c r="AS185" s="61"/>
      <c r="AT185" s="61"/>
      <c r="AU185" s="61"/>
      <c r="AV185" s="61">
        <f t="shared" si="75"/>
        <v>0</v>
      </c>
      <c r="AW185" s="61"/>
      <c r="AX185" s="61"/>
      <c r="AY185" s="61"/>
      <c r="AZ185" s="61"/>
      <c r="BA185" s="61"/>
      <c r="BB185" s="61"/>
      <c r="BC185" s="61"/>
      <c r="BD185" s="78"/>
      <c r="BE185" s="61"/>
      <c r="BF185" s="61"/>
      <c r="BG185" s="61"/>
      <c r="BH185" s="61"/>
      <c r="BI185" s="62">
        <f t="shared" si="76"/>
        <v>0</v>
      </c>
      <c r="BJ185" s="63">
        <f t="shared" si="77"/>
        <v>0</v>
      </c>
      <c r="BK185" s="63">
        <f t="shared" si="78"/>
        <v>0</v>
      </c>
      <c r="BL185" s="63">
        <f t="shared" si="79"/>
        <v>0</v>
      </c>
      <c r="BM185" s="63">
        <f t="shared" si="80"/>
        <v>0</v>
      </c>
    </row>
    <row r="186" spans="1:65" s="64" customFormat="1" hidden="1" x14ac:dyDescent="0.2">
      <c r="A186" s="77" t="s">
        <v>135</v>
      </c>
      <c r="B186" s="67"/>
      <c r="C186" s="67"/>
      <c r="D186" s="67"/>
      <c r="E186" s="67"/>
      <c r="F186" s="67"/>
      <c r="G186" s="67">
        <f t="shared" si="81"/>
        <v>43</v>
      </c>
      <c r="H186" s="76"/>
      <c r="I186" s="78"/>
      <c r="J186" s="61"/>
      <c r="K186" s="61"/>
      <c r="L186" s="61"/>
      <c r="M186" s="61"/>
      <c r="N186" s="61"/>
      <c r="O186" s="61"/>
      <c r="P186" s="61"/>
      <c r="Q186" s="78"/>
      <c r="R186" s="61"/>
      <c r="S186" s="61"/>
      <c r="T186" s="61"/>
      <c r="U186" s="61"/>
      <c r="V186" s="61">
        <f t="shared" si="73"/>
        <v>0</v>
      </c>
      <c r="W186" s="61"/>
      <c r="X186" s="61"/>
      <c r="Y186" s="61"/>
      <c r="Z186" s="61"/>
      <c r="AA186" s="61"/>
      <c r="AB186" s="61"/>
      <c r="AC186" s="61"/>
      <c r="AD186" s="78"/>
      <c r="AE186" s="61"/>
      <c r="AF186" s="61"/>
      <c r="AG186" s="61"/>
      <c r="AH186" s="61"/>
      <c r="AI186" s="61">
        <f t="shared" si="74"/>
        <v>0</v>
      </c>
      <c r="AJ186" s="61"/>
      <c r="AK186" s="61"/>
      <c r="AL186" s="61"/>
      <c r="AM186" s="61"/>
      <c r="AN186" s="61"/>
      <c r="AO186" s="61"/>
      <c r="AP186" s="61"/>
      <c r="AQ186" s="78"/>
      <c r="AR186" s="61"/>
      <c r="AS186" s="61"/>
      <c r="AT186" s="61"/>
      <c r="AU186" s="61"/>
      <c r="AV186" s="61">
        <f t="shared" si="75"/>
        <v>0</v>
      </c>
      <c r="AW186" s="61"/>
      <c r="AX186" s="61"/>
      <c r="AY186" s="61"/>
      <c r="AZ186" s="61"/>
      <c r="BA186" s="61"/>
      <c r="BB186" s="61"/>
      <c r="BC186" s="61"/>
      <c r="BD186" s="78"/>
      <c r="BE186" s="61"/>
      <c r="BF186" s="61"/>
      <c r="BG186" s="61"/>
      <c r="BH186" s="61"/>
      <c r="BI186" s="62">
        <f t="shared" si="76"/>
        <v>0</v>
      </c>
      <c r="BJ186" s="63">
        <f t="shared" si="77"/>
        <v>0</v>
      </c>
      <c r="BK186" s="63">
        <f t="shared" si="78"/>
        <v>0</v>
      </c>
      <c r="BL186" s="63">
        <f t="shared" si="79"/>
        <v>0</v>
      </c>
      <c r="BM186" s="63">
        <f t="shared" si="80"/>
        <v>0</v>
      </c>
    </row>
    <row r="187" spans="1:65" s="64" customFormat="1" hidden="1" x14ac:dyDescent="0.2">
      <c r="A187" s="77" t="s">
        <v>135</v>
      </c>
      <c r="B187" s="67"/>
      <c r="C187" s="67"/>
      <c r="D187" s="67"/>
      <c r="E187" s="67"/>
      <c r="F187" s="67"/>
      <c r="G187" s="67">
        <f t="shared" si="81"/>
        <v>44</v>
      </c>
      <c r="H187" s="76"/>
      <c r="I187" s="78"/>
      <c r="J187" s="61"/>
      <c r="K187" s="61"/>
      <c r="L187" s="61"/>
      <c r="M187" s="61"/>
      <c r="N187" s="61"/>
      <c r="O187" s="61"/>
      <c r="P187" s="61"/>
      <c r="Q187" s="78"/>
      <c r="R187" s="61"/>
      <c r="S187" s="61"/>
      <c r="T187" s="61"/>
      <c r="U187" s="61"/>
      <c r="V187" s="61">
        <f t="shared" si="73"/>
        <v>0</v>
      </c>
      <c r="W187" s="61"/>
      <c r="X187" s="61"/>
      <c r="Y187" s="61"/>
      <c r="Z187" s="61"/>
      <c r="AA187" s="61"/>
      <c r="AB187" s="61"/>
      <c r="AC187" s="61"/>
      <c r="AD187" s="78"/>
      <c r="AE187" s="61"/>
      <c r="AF187" s="61"/>
      <c r="AG187" s="61"/>
      <c r="AH187" s="61"/>
      <c r="AI187" s="61">
        <f t="shared" si="74"/>
        <v>0</v>
      </c>
      <c r="AJ187" s="61"/>
      <c r="AK187" s="61"/>
      <c r="AL187" s="61"/>
      <c r="AM187" s="61"/>
      <c r="AN187" s="61"/>
      <c r="AO187" s="61"/>
      <c r="AP187" s="61"/>
      <c r="AQ187" s="78"/>
      <c r="AR187" s="61"/>
      <c r="AS187" s="61"/>
      <c r="AT187" s="61"/>
      <c r="AU187" s="61"/>
      <c r="AV187" s="61">
        <f t="shared" si="75"/>
        <v>0</v>
      </c>
      <c r="AW187" s="61"/>
      <c r="AX187" s="61"/>
      <c r="AY187" s="61"/>
      <c r="AZ187" s="61"/>
      <c r="BA187" s="61"/>
      <c r="BB187" s="61"/>
      <c r="BC187" s="61"/>
      <c r="BD187" s="78"/>
      <c r="BE187" s="61"/>
      <c r="BF187" s="61"/>
      <c r="BG187" s="61"/>
      <c r="BH187" s="61"/>
      <c r="BI187" s="62">
        <f t="shared" si="76"/>
        <v>0</v>
      </c>
      <c r="BJ187" s="63">
        <f t="shared" si="77"/>
        <v>0</v>
      </c>
      <c r="BK187" s="63">
        <f t="shared" si="78"/>
        <v>0</v>
      </c>
      <c r="BL187" s="63">
        <f t="shared" si="79"/>
        <v>0</v>
      </c>
      <c r="BM187" s="63">
        <f t="shared" si="80"/>
        <v>0</v>
      </c>
    </row>
    <row r="188" spans="1:65" s="64" customFormat="1" hidden="1" x14ac:dyDescent="0.2">
      <c r="A188" s="77" t="s">
        <v>135</v>
      </c>
      <c r="B188" s="67"/>
      <c r="C188" s="67"/>
      <c r="D188" s="67"/>
      <c r="E188" s="67"/>
      <c r="F188" s="67"/>
      <c r="G188" s="67">
        <f t="shared" si="81"/>
        <v>45</v>
      </c>
      <c r="H188" s="76"/>
      <c r="I188" s="78"/>
      <c r="J188" s="61"/>
      <c r="K188" s="61"/>
      <c r="L188" s="61"/>
      <c r="M188" s="61"/>
      <c r="N188" s="61"/>
      <c r="O188" s="61"/>
      <c r="P188" s="61"/>
      <c r="Q188" s="78"/>
      <c r="R188" s="61"/>
      <c r="S188" s="61"/>
      <c r="T188" s="61"/>
      <c r="U188" s="61"/>
      <c r="V188" s="61">
        <f t="shared" si="73"/>
        <v>0</v>
      </c>
      <c r="W188" s="61"/>
      <c r="X188" s="61"/>
      <c r="Y188" s="61"/>
      <c r="Z188" s="61"/>
      <c r="AA188" s="61"/>
      <c r="AB188" s="61"/>
      <c r="AC188" s="61"/>
      <c r="AD188" s="78"/>
      <c r="AE188" s="61"/>
      <c r="AF188" s="61"/>
      <c r="AG188" s="61"/>
      <c r="AH188" s="61"/>
      <c r="AI188" s="61">
        <f t="shared" si="74"/>
        <v>0</v>
      </c>
      <c r="AJ188" s="61"/>
      <c r="AK188" s="61"/>
      <c r="AL188" s="61"/>
      <c r="AM188" s="61"/>
      <c r="AN188" s="61"/>
      <c r="AO188" s="61"/>
      <c r="AP188" s="61"/>
      <c r="AQ188" s="78"/>
      <c r="AR188" s="61"/>
      <c r="AS188" s="61"/>
      <c r="AT188" s="61"/>
      <c r="AU188" s="61"/>
      <c r="AV188" s="61">
        <f t="shared" si="75"/>
        <v>0</v>
      </c>
      <c r="AW188" s="61"/>
      <c r="AX188" s="61"/>
      <c r="AY188" s="61"/>
      <c r="AZ188" s="61"/>
      <c r="BA188" s="61"/>
      <c r="BB188" s="61"/>
      <c r="BC188" s="61"/>
      <c r="BD188" s="78"/>
      <c r="BE188" s="61"/>
      <c r="BF188" s="61"/>
      <c r="BG188" s="61"/>
      <c r="BH188" s="61"/>
      <c r="BI188" s="62">
        <f t="shared" si="76"/>
        <v>0</v>
      </c>
      <c r="BJ188" s="63">
        <f t="shared" si="77"/>
        <v>0</v>
      </c>
      <c r="BK188" s="63">
        <f t="shared" si="78"/>
        <v>0</v>
      </c>
      <c r="BL188" s="63">
        <f t="shared" si="79"/>
        <v>0</v>
      </c>
      <c r="BM188" s="63">
        <f t="shared" si="80"/>
        <v>0</v>
      </c>
    </row>
    <row r="189" spans="1:65" s="64" customFormat="1" hidden="1" x14ac:dyDescent="0.2">
      <c r="A189" s="77" t="s">
        <v>135</v>
      </c>
      <c r="B189" s="67"/>
      <c r="C189" s="67"/>
      <c r="D189" s="67"/>
      <c r="E189" s="67"/>
      <c r="F189" s="67"/>
      <c r="G189" s="67">
        <f t="shared" si="81"/>
        <v>46</v>
      </c>
      <c r="H189" s="76"/>
      <c r="I189" s="78"/>
      <c r="J189" s="61"/>
      <c r="K189" s="61"/>
      <c r="L189" s="61"/>
      <c r="M189" s="61"/>
      <c r="N189" s="61"/>
      <c r="O189" s="61"/>
      <c r="P189" s="61"/>
      <c r="Q189" s="78"/>
      <c r="R189" s="61"/>
      <c r="S189" s="61"/>
      <c r="T189" s="61"/>
      <c r="U189" s="61"/>
      <c r="V189" s="61">
        <f t="shared" si="73"/>
        <v>0</v>
      </c>
      <c r="W189" s="61"/>
      <c r="X189" s="61"/>
      <c r="Y189" s="61"/>
      <c r="Z189" s="61"/>
      <c r="AA189" s="61"/>
      <c r="AB189" s="61"/>
      <c r="AC189" s="61"/>
      <c r="AD189" s="78"/>
      <c r="AE189" s="61"/>
      <c r="AF189" s="61"/>
      <c r="AG189" s="61"/>
      <c r="AH189" s="61"/>
      <c r="AI189" s="61">
        <f t="shared" si="74"/>
        <v>0</v>
      </c>
      <c r="AJ189" s="61"/>
      <c r="AK189" s="61"/>
      <c r="AL189" s="61"/>
      <c r="AM189" s="61"/>
      <c r="AN189" s="61"/>
      <c r="AO189" s="61"/>
      <c r="AP189" s="61"/>
      <c r="AQ189" s="78"/>
      <c r="AR189" s="61"/>
      <c r="AS189" s="61"/>
      <c r="AT189" s="61"/>
      <c r="AU189" s="61"/>
      <c r="AV189" s="61">
        <f t="shared" si="75"/>
        <v>0</v>
      </c>
      <c r="AW189" s="61"/>
      <c r="AX189" s="61"/>
      <c r="AY189" s="61"/>
      <c r="AZ189" s="61"/>
      <c r="BA189" s="61"/>
      <c r="BB189" s="61"/>
      <c r="BC189" s="61"/>
      <c r="BD189" s="78"/>
      <c r="BE189" s="61"/>
      <c r="BF189" s="61"/>
      <c r="BG189" s="61"/>
      <c r="BH189" s="61"/>
      <c r="BI189" s="62">
        <f t="shared" si="76"/>
        <v>0</v>
      </c>
      <c r="BJ189" s="63">
        <f t="shared" si="77"/>
        <v>0</v>
      </c>
      <c r="BK189" s="63">
        <f t="shared" si="78"/>
        <v>0</v>
      </c>
      <c r="BL189" s="63">
        <f t="shared" si="79"/>
        <v>0</v>
      </c>
      <c r="BM189" s="63">
        <f t="shared" si="80"/>
        <v>0</v>
      </c>
    </row>
    <row r="190" spans="1:65" s="64" customFormat="1" hidden="1" x14ac:dyDescent="0.2">
      <c r="A190" s="77" t="s">
        <v>135</v>
      </c>
      <c r="B190" s="67"/>
      <c r="C190" s="67"/>
      <c r="D190" s="67"/>
      <c r="E190" s="67"/>
      <c r="F190" s="67"/>
      <c r="G190" s="67">
        <f t="shared" si="81"/>
        <v>47</v>
      </c>
      <c r="H190" s="76"/>
      <c r="I190" s="78"/>
      <c r="J190" s="61"/>
      <c r="K190" s="61"/>
      <c r="L190" s="61"/>
      <c r="M190" s="61"/>
      <c r="N190" s="61"/>
      <c r="O190" s="61"/>
      <c r="P190" s="61"/>
      <c r="Q190" s="78"/>
      <c r="R190" s="61"/>
      <c r="S190" s="61"/>
      <c r="T190" s="61"/>
      <c r="U190" s="61"/>
      <c r="V190" s="61">
        <f t="shared" si="73"/>
        <v>0</v>
      </c>
      <c r="W190" s="61"/>
      <c r="X190" s="61"/>
      <c r="Y190" s="61"/>
      <c r="Z190" s="61"/>
      <c r="AA190" s="61"/>
      <c r="AB190" s="61"/>
      <c r="AC190" s="61"/>
      <c r="AD190" s="78"/>
      <c r="AE190" s="61"/>
      <c r="AF190" s="61"/>
      <c r="AG190" s="61"/>
      <c r="AH190" s="61"/>
      <c r="AI190" s="61">
        <f t="shared" si="74"/>
        <v>0</v>
      </c>
      <c r="AJ190" s="61"/>
      <c r="AK190" s="61"/>
      <c r="AL190" s="61"/>
      <c r="AM190" s="61"/>
      <c r="AN190" s="61"/>
      <c r="AO190" s="61"/>
      <c r="AP190" s="61"/>
      <c r="AQ190" s="78"/>
      <c r="AR190" s="61"/>
      <c r="AS190" s="61"/>
      <c r="AT190" s="61"/>
      <c r="AU190" s="61"/>
      <c r="AV190" s="61">
        <f t="shared" si="75"/>
        <v>0</v>
      </c>
      <c r="AW190" s="61"/>
      <c r="AX190" s="61"/>
      <c r="AY190" s="61"/>
      <c r="AZ190" s="61"/>
      <c r="BA190" s="61"/>
      <c r="BB190" s="61"/>
      <c r="BC190" s="61"/>
      <c r="BD190" s="78"/>
      <c r="BE190" s="61"/>
      <c r="BF190" s="61"/>
      <c r="BG190" s="61"/>
      <c r="BH190" s="61"/>
      <c r="BI190" s="62">
        <f t="shared" si="76"/>
        <v>0</v>
      </c>
      <c r="BJ190" s="63">
        <f t="shared" si="77"/>
        <v>0</v>
      </c>
      <c r="BK190" s="63">
        <f t="shared" si="78"/>
        <v>0</v>
      </c>
      <c r="BL190" s="63">
        <f t="shared" si="79"/>
        <v>0</v>
      </c>
      <c r="BM190" s="63">
        <f t="shared" si="80"/>
        <v>0</v>
      </c>
    </row>
    <row r="191" spans="1:65" s="64" customFormat="1" hidden="1" x14ac:dyDescent="0.2">
      <c r="A191" s="77" t="s">
        <v>135</v>
      </c>
      <c r="B191" s="67"/>
      <c r="C191" s="67"/>
      <c r="D191" s="67"/>
      <c r="E191" s="67"/>
      <c r="F191" s="67"/>
      <c r="G191" s="67">
        <f t="shared" si="81"/>
        <v>48</v>
      </c>
      <c r="H191" s="76"/>
      <c r="I191" s="78"/>
      <c r="J191" s="61"/>
      <c r="K191" s="61"/>
      <c r="L191" s="61"/>
      <c r="M191" s="61"/>
      <c r="N191" s="61"/>
      <c r="O191" s="61"/>
      <c r="P191" s="61"/>
      <c r="Q191" s="78"/>
      <c r="R191" s="61"/>
      <c r="S191" s="61"/>
      <c r="T191" s="61"/>
      <c r="U191" s="61"/>
      <c r="V191" s="61">
        <f t="shared" si="73"/>
        <v>0</v>
      </c>
      <c r="W191" s="61"/>
      <c r="X191" s="61"/>
      <c r="Y191" s="61"/>
      <c r="Z191" s="61"/>
      <c r="AA191" s="61"/>
      <c r="AB191" s="61"/>
      <c r="AC191" s="61"/>
      <c r="AD191" s="78"/>
      <c r="AE191" s="61"/>
      <c r="AF191" s="61"/>
      <c r="AG191" s="61"/>
      <c r="AH191" s="61"/>
      <c r="AI191" s="61">
        <f t="shared" si="74"/>
        <v>0</v>
      </c>
      <c r="AJ191" s="61"/>
      <c r="AK191" s="61"/>
      <c r="AL191" s="61"/>
      <c r="AM191" s="61"/>
      <c r="AN191" s="61"/>
      <c r="AO191" s="61"/>
      <c r="AP191" s="61"/>
      <c r="AQ191" s="78"/>
      <c r="AR191" s="61"/>
      <c r="AS191" s="61"/>
      <c r="AT191" s="61"/>
      <c r="AU191" s="61"/>
      <c r="AV191" s="61">
        <f t="shared" si="75"/>
        <v>0</v>
      </c>
      <c r="AW191" s="61"/>
      <c r="AX191" s="61"/>
      <c r="AY191" s="61"/>
      <c r="AZ191" s="61"/>
      <c r="BA191" s="61"/>
      <c r="BB191" s="61"/>
      <c r="BC191" s="61"/>
      <c r="BD191" s="78"/>
      <c r="BE191" s="61"/>
      <c r="BF191" s="61"/>
      <c r="BG191" s="61"/>
      <c r="BH191" s="61"/>
      <c r="BI191" s="62">
        <f t="shared" si="76"/>
        <v>0</v>
      </c>
      <c r="BJ191" s="63">
        <f t="shared" si="77"/>
        <v>0</v>
      </c>
      <c r="BK191" s="63">
        <f t="shared" si="78"/>
        <v>0</v>
      </c>
      <c r="BL191" s="63">
        <f t="shared" si="79"/>
        <v>0</v>
      </c>
      <c r="BM191" s="63">
        <f t="shared" si="80"/>
        <v>0</v>
      </c>
    </row>
    <row r="192" spans="1:65" s="64" customFormat="1" hidden="1" x14ac:dyDescent="0.2">
      <c r="A192" s="77" t="s">
        <v>135</v>
      </c>
      <c r="B192" s="67"/>
      <c r="C192" s="67"/>
      <c r="D192" s="67"/>
      <c r="E192" s="67"/>
      <c r="F192" s="67"/>
      <c r="G192" s="67">
        <f t="shared" si="81"/>
        <v>49</v>
      </c>
      <c r="H192" s="76"/>
      <c r="I192" s="78"/>
      <c r="J192" s="61"/>
      <c r="K192" s="61"/>
      <c r="L192" s="61"/>
      <c r="M192" s="61"/>
      <c r="N192" s="61"/>
      <c r="O192" s="61"/>
      <c r="P192" s="61"/>
      <c r="Q192" s="78"/>
      <c r="R192" s="61"/>
      <c r="S192" s="61"/>
      <c r="T192" s="61"/>
      <c r="U192" s="61"/>
      <c r="V192" s="61">
        <f t="shared" si="73"/>
        <v>0</v>
      </c>
      <c r="W192" s="61"/>
      <c r="X192" s="61"/>
      <c r="Y192" s="61"/>
      <c r="Z192" s="61"/>
      <c r="AA192" s="61"/>
      <c r="AB192" s="61"/>
      <c r="AC192" s="61"/>
      <c r="AD192" s="78"/>
      <c r="AE192" s="61"/>
      <c r="AF192" s="61"/>
      <c r="AG192" s="61"/>
      <c r="AH192" s="61"/>
      <c r="AI192" s="61">
        <f t="shared" si="74"/>
        <v>0</v>
      </c>
      <c r="AJ192" s="61"/>
      <c r="AK192" s="61"/>
      <c r="AL192" s="61"/>
      <c r="AM192" s="61"/>
      <c r="AN192" s="61"/>
      <c r="AO192" s="61"/>
      <c r="AP192" s="61"/>
      <c r="AQ192" s="78"/>
      <c r="AR192" s="61"/>
      <c r="AS192" s="61"/>
      <c r="AT192" s="61"/>
      <c r="AU192" s="61"/>
      <c r="AV192" s="61">
        <f t="shared" si="75"/>
        <v>0</v>
      </c>
      <c r="AW192" s="61"/>
      <c r="AX192" s="61"/>
      <c r="AY192" s="61"/>
      <c r="AZ192" s="61"/>
      <c r="BA192" s="61"/>
      <c r="BB192" s="61"/>
      <c r="BC192" s="61"/>
      <c r="BD192" s="78"/>
      <c r="BE192" s="61"/>
      <c r="BF192" s="61"/>
      <c r="BG192" s="61"/>
      <c r="BH192" s="61"/>
      <c r="BI192" s="62">
        <f t="shared" si="76"/>
        <v>0</v>
      </c>
      <c r="BJ192" s="63">
        <f t="shared" si="77"/>
        <v>0</v>
      </c>
      <c r="BK192" s="63">
        <f t="shared" si="78"/>
        <v>0</v>
      </c>
      <c r="BL192" s="63">
        <f t="shared" si="79"/>
        <v>0</v>
      </c>
      <c r="BM192" s="63">
        <f t="shared" si="80"/>
        <v>0</v>
      </c>
    </row>
    <row r="193" spans="1:65" s="64" customFormat="1" hidden="1" x14ac:dyDescent="0.2">
      <c r="A193" s="77" t="s">
        <v>135</v>
      </c>
      <c r="B193" s="67"/>
      <c r="C193" s="67"/>
      <c r="D193" s="67"/>
      <c r="E193" s="67"/>
      <c r="F193" s="67"/>
      <c r="G193" s="67">
        <f t="shared" si="81"/>
        <v>50</v>
      </c>
      <c r="H193" s="76"/>
      <c r="I193" s="78"/>
      <c r="J193" s="61"/>
      <c r="K193" s="61"/>
      <c r="L193" s="61"/>
      <c r="M193" s="61"/>
      <c r="N193" s="61"/>
      <c r="O193" s="61"/>
      <c r="P193" s="61"/>
      <c r="Q193" s="78"/>
      <c r="R193" s="61"/>
      <c r="S193" s="61"/>
      <c r="T193" s="61"/>
      <c r="U193" s="61"/>
      <c r="V193" s="61">
        <f t="shared" si="73"/>
        <v>0</v>
      </c>
      <c r="W193" s="61"/>
      <c r="X193" s="61"/>
      <c r="Y193" s="61"/>
      <c r="Z193" s="61"/>
      <c r="AA193" s="61"/>
      <c r="AB193" s="61"/>
      <c r="AC193" s="61"/>
      <c r="AD193" s="78"/>
      <c r="AE193" s="61"/>
      <c r="AF193" s="61"/>
      <c r="AG193" s="61"/>
      <c r="AH193" s="61"/>
      <c r="AI193" s="61">
        <f t="shared" si="74"/>
        <v>0</v>
      </c>
      <c r="AJ193" s="61"/>
      <c r="AK193" s="61"/>
      <c r="AL193" s="61"/>
      <c r="AM193" s="61"/>
      <c r="AN193" s="61"/>
      <c r="AO193" s="61"/>
      <c r="AP193" s="61"/>
      <c r="AQ193" s="78"/>
      <c r="AR193" s="61"/>
      <c r="AS193" s="61"/>
      <c r="AT193" s="61"/>
      <c r="AU193" s="61"/>
      <c r="AV193" s="61">
        <f t="shared" si="75"/>
        <v>0</v>
      </c>
      <c r="AW193" s="61"/>
      <c r="AX193" s="61"/>
      <c r="AY193" s="61"/>
      <c r="AZ193" s="61"/>
      <c r="BA193" s="61"/>
      <c r="BB193" s="61"/>
      <c r="BC193" s="61"/>
      <c r="BD193" s="78"/>
      <c r="BE193" s="61"/>
      <c r="BF193" s="61"/>
      <c r="BG193" s="61"/>
      <c r="BH193" s="61"/>
      <c r="BI193" s="62">
        <f t="shared" si="76"/>
        <v>0</v>
      </c>
      <c r="BJ193" s="63">
        <f t="shared" si="77"/>
        <v>0</v>
      </c>
      <c r="BK193" s="63">
        <f t="shared" si="78"/>
        <v>0</v>
      </c>
      <c r="BL193" s="63">
        <f t="shared" si="79"/>
        <v>0</v>
      </c>
      <c r="BM193" s="63">
        <f t="shared" si="80"/>
        <v>0</v>
      </c>
    </row>
    <row r="194" spans="1:65" s="64" customFormat="1" hidden="1" x14ac:dyDescent="0.2">
      <c r="A194" s="77" t="s">
        <v>135</v>
      </c>
      <c r="B194" s="67"/>
      <c r="C194" s="67"/>
      <c r="D194" s="67"/>
      <c r="E194" s="67"/>
      <c r="F194" s="67"/>
      <c r="G194" s="67">
        <f t="shared" si="81"/>
        <v>51</v>
      </c>
      <c r="H194" s="76"/>
      <c r="I194" s="78"/>
      <c r="J194" s="61"/>
      <c r="K194" s="61"/>
      <c r="L194" s="61"/>
      <c r="M194" s="61"/>
      <c r="N194" s="61"/>
      <c r="O194" s="61"/>
      <c r="P194" s="61"/>
      <c r="Q194" s="78"/>
      <c r="R194" s="61"/>
      <c r="S194" s="61"/>
      <c r="T194" s="61"/>
      <c r="U194" s="61"/>
      <c r="V194" s="61">
        <f t="shared" si="73"/>
        <v>0</v>
      </c>
      <c r="W194" s="61"/>
      <c r="X194" s="61"/>
      <c r="Y194" s="61"/>
      <c r="Z194" s="61"/>
      <c r="AA194" s="61"/>
      <c r="AB194" s="61"/>
      <c r="AC194" s="61"/>
      <c r="AD194" s="78"/>
      <c r="AE194" s="61"/>
      <c r="AF194" s="61"/>
      <c r="AG194" s="61"/>
      <c r="AH194" s="61"/>
      <c r="AI194" s="61">
        <f t="shared" si="74"/>
        <v>0</v>
      </c>
      <c r="AJ194" s="61"/>
      <c r="AK194" s="61"/>
      <c r="AL194" s="61"/>
      <c r="AM194" s="61"/>
      <c r="AN194" s="61"/>
      <c r="AO194" s="61"/>
      <c r="AP194" s="61"/>
      <c r="AQ194" s="78"/>
      <c r="AR194" s="61"/>
      <c r="AS194" s="61"/>
      <c r="AT194" s="61"/>
      <c r="AU194" s="61"/>
      <c r="AV194" s="61">
        <f t="shared" si="75"/>
        <v>0</v>
      </c>
      <c r="AW194" s="61"/>
      <c r="AX194" s="61"/>
      <c r="AY194" s="61"/>
      <c r="AZ194" s="61"/>
      <c r="BA194" s="61"/>
      <c r="BB194" s="61"/>
      <c r="BC194" s="61"/>
      <c r="BD194" s="78"/>
      <c r="BE194" s="61"/>
      <c r="BF194" s="61"/>
      <c r="BG194" s="61"/>
      <c r="BH194" s="61"/>
      <c r="BI194" s="62">
        <f t="shared" si="76"/>
        <v>0</v>
      </c>
      <c r="BJ194" s="63">
        <f t="shared" si="77"/>
        <v>0</v>
      </c>
      <c r="BK194" s="63">
        <f t="shared" si="78"/>
        <v>0</v>
      </c>
      <c r="BL194" s="63">
        <f t="shared" si="79"/>
        <v>0</v>
      </c>
      <c r="BM194" s="63">
        <f t="shared" si="80"/>
        <v>0</v>
      </c>
    </row>
    <row r="195" spans="1:65" s="64" customFormat="1" hidden="1" x14ac:dyDescent="0.2">
      <c r="A195" s="77" t="s">
        <v>135</v>
      </c>
      <c r="B195" s="67"/>
      <c r="C195" s="67"/>
      <c r="D195" s="67"/>
      <c r="E195" s="67"/>
      <c r="F195" s="67"/>
      <c r="G195" s="67">
        <f t="shared" si="81"/>
        <v>52</v>
      </c>
      <c r="H195" s="76"/>
      <c r="I195" s="78"/>
      <c r="J195" s="61"/>
      <c r="K195" s="61"/>
      <c r="L195" s="61"/>
      <c r="M195" s="61"/>
      <c r="N195" s="61"/>
      <c r="O195" s="61"/>
      <c r="P195" s="61"/>
      <c r="Q195" s="78"/>
      <c r="R195" s="61"/>
      <c r="S195" s="61"/>
      <c r="T195" s="61"/>
      <c r="U195" s="61"/>
      <c r="V195" s="61">
        <f t="shared" si="73"/>
        <v>0</v>
      </c>
      <c r="W195" s="61"/>
      <c r="X195" s="61"/>
      <c r="Y195" s="61"/>
      <c r="Z195" s="61"/>
      <c r="AA195" s="61"/>
      <c r="AB195" s="61"/>
      <c r="AC195" s="61"/>
      <c r="AD195" s="78"/>
      <c r="AE195" s="61"/>
      <c r="AF195" s="61"/>
      <c r="AG195" s="61"/>
      <c r="AH195" s="61"/>
      <c r="AI195" s="61">
        <f t="shared" si="74"/>
        <v>0</v>
      </c>
      <c r="AJ195" s="61"/>
      <c r="AK195" s="61"/>
      <c r="AL195" s="61"/>
      <c r="AM195" s="61"/>
      <c r="AN195" s="61"/>
      <c r="AO195" s="61"/>
      <c r="AP195" s="61"/>
      <c r="AQ195" s="78"/>
      <c r="AR195" s="61"/>
      <c r="AS195" s="61"/>
      <c r="AT195" s="61"/>
      <c r="AU195" s="61"/>
      <c r="AV195" s="61">
        <f t="shared" si="75"/>
        <v>0</v>
      </c>
      <c r="AW195" s="61"/>
      <c r="AX195" s="61"/>
      <c r="AY195" s="61"/>
      <c r="AZ195" s="61"/>
      <c r="BA195" s="61"/>
      <c r="BB195" s="61"/>
      <c r="BC195" s="61"/>
      <c r="BD195" s="78"/>
      <c r="BE195" s="61"/>
      <c r="BF195" s="61"/>
      <c r="BG195" s="61"/>
      <c r="BH195" s="61"/>
      <c r="BI195" s="62">
        <f t="shared" si="76"/>
        <v>0</v>
      </c>
      <c r="BJ195" s="63">
        <f t="shared" si="77"/>
        <v>0</v>
      </c>
      <c r="BK195" s="63">
        <f t="shared" si="78"/>
        <v>0</v>
      </c>
      <c r="BL195" s="63">
        <f t="shared" si="79"/>
        <v>0</v>
      </c>
      <c r="BM195" s="63">
        <f t="shared" si="80"/>
        <v>0</v>
      </c>
    </row>
    <row r="196" spans="1:65" s="64" customFormat="1" hidden="1" x14ac:dyDescent="0.2">
      <c r="A196" s="77" t="s">
        <v>135</v>
      </c>
      <c r="B196" s="67"/>
      <c r="C196" s="67"/>
      <c r="D196" s="67"/>
      <c r="E196" s="67"/>
      <c r="F196" s="67"/>
      <c r="G196" s="67">
        <f t="shared" si="81"/>
        <v>53</v>
      </c>
      <c r="H196" s="76"/>
      <c r="I196" s="78"/>
      <c r="J196" s="61"/>
      <c r="K196" s="61"/>
      <c r="L196" s="61"/>
      <c r="M196" s="61"/>
      <c r="N196" s="61"/>
      <c r="O196" s="61"/>
      <c r="P196" s="61"/>
      <c r="Q196" s="78"/>
      <c r="R196" s="61"/>
      <c r="S196" s="61"/>
      <c r="T196" s="61"/>
      <c r="U196" s="61"/>
      <c r="V196" s="61">
        <f t="shared" si="73"/>
        <v>0</v>
      </c>
      <c r="W196" s="61"/>
      <c r="X196" s="61"/>
      <c r="Y196" s="61"/>
      <c r="Z196" s="61"/>
      <c r="AA196" s="61"/>
      <c r="AB196" s="61"/>
      <c r="AC196" s="61"/>
      <c r="AD196" s="78"/>
      <c r="AE196" s="61"/>
      <c r="AF196" s="61"/>
      <c r="AG196" s="61"/>
      <c r="AH196" s="61"/>
      <c r="AI196" s="61">
        <f t="shared" si="74"/>
        <v>0</v>
      </c>
      <c r="AJ196" s="61"/>
      <c r="AK196" s="61"/>
      <c r="AL196" s="61"/>
      <c r="AM196" s="61"/>
      <c r="AN196" s="61"/>
      <c r="AO196" s="61"/>
      <c r="AP196" s="61"/>
      <c r="AQ196" s="78"/>
      <c r="AR196" s="61"/>
      <c r="AS196" s="61"/>
      <c r="AT196" s="61"/>
      <c r="AU196" s="61"/>
      <c r="AV196" s="61">
        <f t="shared" si="75"/>
        <v>0</v>
      </c>
      <c r="AW196" s="61"/>
      <c r="AX196" s="61"/>
      <c r="AY196" s="61"/>
      <c r="AZ196" s="61"/>
      <c r="BA196" s="61"/>
      <c r="BB196" s="61"/>
      <c r="BC196" s="61"/>
      <c r="BD196" s="78"/>
      <c r="BE196" s="61"/>
      <c r="BF196" s="61"/>
      <c r="BG196" s="61"/>
      <c r="BH196" s="61"/>
      <c r="BI196" s="62">
        <f t="shared" si="76"/>
        <v>0</v>
      </c>
      <c r="BJ196" s="63">
        <f t="shared" si="77"/>
        <v>0</v>
      </c>
      <c r="BK196" s="63">
        <f t="shared" si="78"/>
        <v>0</v>
      </c>
      <c r="BL196" s="63">
        <f t="shared" si="79"/>
        <v>0</v>
      </c>
      <c r="BM196" s="63">
        <f t="shared" si="80"/>
        <v>0</v>
      </c>
    </row>
    <row r="197" spans="1:65" s="64" customFormat="1" hidden="1" x14ac:dyDescent="0.2">
      <c r="A197" s="77" t="s">
        <v>135</v>
      </c>
      <c r="B197" s="67"/>
      <c r="C197" s="67"/>
      <c r="D197" s="67"/>
      <c r="E197" s="67"/>
      <c r="F197" s="67"/>
      <c r="G197" s="67">
        <f t="shared" si="81"/>
        <v>54</v>
      </c>
      <c r="H197" s="76"/>
      <c r="I197" s="78"/>
      <c r="J197" s="61"/>
      <c r="K197" s="61"/>
      <c r="L197" s="61"/>
      <c r="M197" s="61"/>
      <c r="N197" s="61"/>
      <c r="O197" s="61"/>
      <c r="P197" s="61"/>
      <c r="Q197" s="78"/>
      <c r="R197" s="61"/>
      <c r="S197" s="61"/>
      <c r="T197" s="61"/>
      <c r="U197" s="61"/>
      <c r="V197" s="61">
        <f t="shared" si="73"/>
        <v>0</v>
      </c>
      <c r="W197" s="61"/>
      <c r="X197" s="61"/>
      <c r="Y197" s="61"/>
      <c r="Z197" s="61"/>
      <c r="AA197" s="61"/>
      <c r="AB197" s="61"/>
      <c r="AC197" s="61"/>
      <c r="AD197" s="78"/>
      <c r="AE197" s="61"/>
      <c r="AF197" s="61"/>
      <c r="AG197" s="61"/>
      <c r="AH197" s="61"/>
      <c r="AI197" s="61">
        <f t="shared" si="74"/>
        <v>0</v>
      </c>
      <c r="AJ197" s="61"/>
      <c r="AK197" s="61"/>
      <c r="AL197" s="61"/>
      <c r="AM197" s="61"/>
      <c r="AN197" s="61"/>
      <c r="AO197" s="61"/>
      <c r="AP197" s="61"/>
      <c r="AQ197" s="78"/>
      <c r="AR197" s="61"/>
      <c r="AS197" s="61"/>
      <c r="AT197" s="61"/>
      <c r="AU197" s="61"/>
      <c r="AV197" s="61">
        <f t="shared" si="75"/>
        <v>0</v>
      </c>
      <c r="AW197" s="61"/>
      <c r="AX197" s="61"/>
      <c r="AY197" s="61"/>
      <c r="AZ197" s="61"/>
      <c r="BA197" s="61"/>
      <c r="BB197" s="61"/>
      <c r="BC197" s="61"/>
      <c r="BD197" s="78"/>
      <c r="BE197" s="61"/>
      <c r="BF197" s="61"/>
      <c r="BG197" s="61"/>
      <c r="BH197" s="61"/>
      <c r="BI197" s="62">
        <f t="shared" si="76"/>
        <v>0</v>
      </c>
      <c r="BJ197" s="63">
        <f t="shared" si="77"/>
        <v>0</v>
      </c>
      <c r="BK197" s="63">
        <f t="shared" si="78"/>
        <v>0</v>
      </c>
      <c r="BL197" s="63">
        <f t="shared" si="79"/>
        <v>0</v>
      </c>
      <c r="BM197" s="63">
        <f t="shared" si="80"/>
        <v>0</v>
      </c>
    </row>
    <row r="198" spans="1:65" s="64" customFormat="1" hidden="1" x14ac:dyDescent="0.2">
      <c r="A198" s="77" t="s">
        <v>135</v>
      </c>
      <c r="B198" s="67"/>
      <c r="C198" s="67"/>
      <c r="D198" s="67"/>
      <c r="E198" s="67"/>
      <c r="F198" s="67"/>
      <c r="G198" s="67">
        <f t="shared" si="81"/>
        <v>55</v>
      </c>
      <c r="H198" s="76"/>
      <c r="I198" s="78"/>
      <c r="J198" s="61"/>
      <c r="K198" s="61"/>
      <c r="L198" s="61"/>
      <c r="M198" s="61"/>
      <c r="N198" s="61"/>
      <c r="O198" s="61"/>
      <c r="P198" s="61"/>
      <c r="Q198" s="78"/>
      <c r="R198" s="61"/>
      <c r="S198" s="61"/>
      <c r="T198" s="61"/>
      <c r="U198" s="61"/>
      <c r="V198" s="61">
        <f t="shared" si="73"/>
        <v>0</v>
      </c>
      <c r="W198" s="61"/>
      <c r="X198" s="61"/>
      <c r="Y198" s="61"/>
      <c r="Z198" s="61"/>
      <c r="AA198" s="61"/>
      <c r="AB198" s="61"/>
      <c r="AC198" s="61"/>
      <c r="AD198" s="78"/>
      <c r="AE198" s="61"/>
      <c r="AF198" s="61"/>
      <c r="AG198" s="61"/>
      <c r="AH198" s="61"/>
      <c r="AI198" s="61">
        <f t="shared" si="74"/>
        <v>0</v>
      </c>
      <c r="AJ198" s="61"/>
      <c r="AK198" s="61"/>
      <c r="AL198" s="61"/>
      <c r="AM198" s="61"/>
      <c r="AN198" s="61"/>
      <c r="AO198" s="61"/>
      <c r="AP198" s="61"/>
      <c r="AQ198" s="78"/>
      <c r="AR198" s="61"/>
      <c r="AS198" s="61"/>
      <c r="AT198" s="61"/>
      <c r="AU198" s="61"/>
      <c r="AV198" s="61">
        <f t="shared" si="75"/>
        <v>0</v>
      </c>
      <c r="AW198" s="61"/>
      <c r="AX198" s="61"/>
      <c r="AY198" s="61"/>
      <c r="AZ198" s="61"/>
      <c r="BA198" s="61"/>
      <c r="BB198" s="61"/>
      <c r="BC198" s="61"/>
      <c r="BD198" s="78"/>
      <c r="BE198" s="61"/>
      <c r="BF198" s="61"/>
      <c r="BG198" s="61"/>
      <c r="BH198" s="61"/>
      <c r="BI198" s="62">
        <f t="shared" si="76"/>
        <v>0</v>
      </c>
      <c r="BJ198" s="63">
        <f t="shared" si="77"/>
        <v>0</v>
      </c>
      <c r="BK198" s="63">
        <f t="shared" si="78"/>
        <v>0</v>
      </c>
      <c r="BL198" s="63">
        <f t="shared" si="79"/>
        <v>0</v>
      </c>
      <c r="BM198" s="63">
        <f t="shared" si="80"/>
        <v>0</v>
      </c>
    </row>
    <row r="199" spans="1:65" s="64" customFormat="1" hidden="1" x14ac:dyDescent="0.2">
      <c r="A199" s="77" t="s">
        <v>135</v>
      </c>
      <c r="B199" s="67"/>
      <c r="C199" s="67"/>
      <c r="D199" s="67"/>
      <c r="E199" s="67"/>
      <c r="F199" s="67"/>
      <c r="G199" s="67">
        <f t="shared" si="81"/>
        <v>56</v>
      </c>
      <c r="H199" s="76"/>
      <c r="I199" s="78"/>
      <c r="J199" s="61"/>
      <c r="K199" s="61"/>
      <c r="L199" s="61"/>
      <c r="M199" s="61"/>
      <c r="N199" s="61"/>
      <c r="O199" s="61"/>
      <c r="P199" s="61"/>
      <c r="Q199" s="78"/>
      <c r="R199" s="61"/>
      <c r="S199" s="61"/>
      <c r="T199" s="61"/>
      <c r="U199" s="61"/>
      <c r="V199" s="61">
        <f t="shared" si="73"/>
        <v>0</v>
      </c>
      <c r="W199" s="61"/>
      <c r="X199" s="61"/>
      <c r="Y199" s="61"/>
      <c r="Z199" s="61"/>
      <c r="AA199" s="61"/>
      <c r="AB199" s="61"/>
      <c r="AC199" s="61"/>
      <c r="AD199" s="78"/>
      <c r="AE199" s="61"/>
      <c r="AF199" s="61"/>
      <c r="AG199" s="61"/>
      <c r="AH199" s="61"/>
      <c r="AI199" s="61">
        <f t="shared" si="74"/>
        <v>0</v>
      </c>
      <c r="AJ199" s="61"/>
      <c r="AK199" s="61"/>
      <c r="AL199" s="61"/>
      <c r="AM199" s="61"/>
      <c r="AN199" s="61"/>
      <c r="AO199" s="61"/>
      <c r="AP199" s="61"/>
      <c r="AQ199" s="78"/>
      <c r="AR199" s="61"/>
      <c r="AS199" s="61"/>
      <c r="AT199" s="61"/>
      <c r="AU199" s="61"/>
      <c r="AV199" s="61">
        <f t="shared" si="75"/>
        <v>0</v>
      </c>
      <c r="AW199" s="61"/>
      <c r="AX199" s="61"/>
      <c r="AY199" s="61"/>
      <c r="AZ199" s="61"/>
      <c r="BA199" s="61"/>
      <c r="BB199" s="61"/>
      <c r="BC199" s="61"/>
      <c r="BD199" s="78"/>
      <c r="BE199" s="61"/>
      <c r="BF199" s="61"/>
      <c r="BG199" s="61"/>
      <c r="BH199" s="61"/>
      <c r="BI199" s="62">
        <f t="shared" si="76"/>
        <v>0</v>
      </c>
      <c r="BJ199" s="63">
        <f t="shared" si="77"/>
        <v>0</v>
      </c>
      <c r="BK199" s="63">
        <f t="shared" si="78"/>
        <v>0</v>
      </c>
      <c r="BL199" s="63">
        <f t="shared" si="79"/>
        <v>0</v>
      </c>
      <c r="BM199" s="63">
        <f t="shared" si="80"/>
        <v>0</v>
      </c>
    </row>
    <row r="200" spans="1:65" s="64" customFormat="1" hidden="1" x14ac:dyDescent="0.2">
      <c r="A200" s="77" t="s">
        <v>135</v>
      </c>
      <c r="B200" s="67"/>
      <c r="C200" s="67"/>
      <c r="D200" s="67"/>
      <c r="E200" s="67"/>
      <c r="F200" s="67"/>
      <c r="G200" s="67">
        <f t="shared" si="81"/>
        <v>57</v>
      </c>
      <c r="H200" s="76"/>
      <c r="I200" s="78"/>
      <c r="J200" s="61"/>
      <c r="K200" s="61"/>
      <c r="L200" s="61"/>
      <c r="M200" s="61"/>
      <c r="N200" s="61"/>
      <c r="O200" s="61"/>
      <c r="P200" s="61"/>
      <c r="Q200" s="78"/>
      <c r="R200" s="61"/>
      <c r="S200" s="61"/>
      <c r="T200" s="61"/>
      <c r="U200" s="61"/>
      <c r="V200" s="61">
        <f t="shared" si="73"/>
        <v>0</v>
      </c>
      <c r="W200" s="61"/>
      <c r="X200" s="61"/>
      <c r="Y200" s="61"/>
      <c r="Z200" s="61"/>
      <c r="AA200" s="61"/>
      <c r="AB200" s="61"/>
      <c r="AC200" s="61"/>
      <c r="AD200" s="78"/>
      <c r="AE200" s="61"/>
      <c r="AF200" s="61"/>
      <c r="AG200" s="61"/>
      <c r="AH200" s="61"/>
      <c r="AI200" s="61">
        <f t="shared" si="74"/>
        <v>0</v>
      </c>
      <c r="AJ200" s="61"/>
      <c r="AK200" s="61"/>
      <c r="AL200" s="61"/>
      <c r="AM200" s="61"/>
      <c r="AN200" s="61"/>
      <c r="AO200" s="61"/>
      <c r="AP200" s="61"/>
      <c r="AQ200" s="78"/>
      <c r="AR200" s="61"/>
      <c r="AS200" s="61"/>
      <c r="AT200" s="61"/>
      <c r="AU200" s="61"/>
      <c r="AV200" s="61">
        <f t="shared" si="75"/>
        <v>0</v>
      </c>
      <c r="AW200" s="61"/>
      <c r="AX200" s="61"/>
      <c r="AY200" s="61"/>
      <c r="AZ200" s="61"/>
      <c r="BA200" s="61"/>
      <c r="BB200" s="61"/>
      <c r="BC200" s="61"/>
      <c r="BD200" s="78"/>
      <c r="BE200" s="61"/>
      <c r="BF200" s="61"/>
      <c r="BG200" s="61"/>
      <c r="BH200" s="61"/>
      <c r="BI200" s="62">
        <f t="shared" si="76"/>
        <v>0</v>
      </c>
      <c r="BJ200" s="63">
        <f t="shared" si="77"/>
        <v>0</v>
      </c>
      <c r="BK200" s="63">
        <f t="shared" si="78"/>
        <v>0</v>
      </c>
      <c r="BL200" s="63">
        <f t="shared" si="79"/>
        <v>0</v>
      </c>
      <c r="BM200" s="63">
        <f t="shared" si="80"/>
        <v>0</v>
      </c>
    </row>
    <row r="201" spans="1:65" s="64" customFormat="1" hidden="1" x14ac:dyDescent="0.2">
      <c r="A201" s="77" t="s">
        <v>135</v>
      </c>
      <c r="B201" s="67"/>
      <c r="C201" s="67"/>
      <c r="D201" s="67"/>
      <c r="E201" s="67"/>
      <c r="F201" s="67"/>
      <c r="G201" s="67">
        <f t="shared" si="81"/>
        <v>58</v>
      </c>
      <c r="H201" s="76"/>
      <c r="I201" s="78"/>
      <c r="J201" s="61"/>
      <c r="K201" s="61"/>
      <c r="L201" s="61"/>
      <c r="M201" s="61"/>
      <c r="N201" s="61"/>
      <c r="O201" s="61"/>
      <c r="P201" s="61"/>
      <c r="Q201" s="78"/>
      <c r="R201" s="61"/>
      <c r="S201" s="61"/>
      <c r="T201" s="61"/>
      <c r="U201" s="61"/>
      <c r="V201" s="61">
        <f t="shared" si="73"/>
        <v>0</v>
      </c>
      <c r="W201" s="61"/>
      <c r="X201" s="61"/>
      <c r="Y201" s="61"/>
      <c r="Z201" s="61"/>
      <c r="AA201" s="61"/>
      <c r="AB201" s="61"/>
      <c r="AC201" s="61"/>
      <c r="AD201" s="78"/>
      <c r="AE201" s="61"/>
      <c r="AF201" s="61"/>
      <c r="AG201" s="61"/>
      <c r="AH201" s="61"/>
      <c r="AI201" s="61">
        <f t="shared" si="74"/>
        <v>0</v>
      </c>
      <c r="AJ201" s="61"/>
      <c r="AK201" s="61"/>
      <c r="AL201" s="61"/>
      <c r="AM201" s="61"/>
      <c r="AN201" s="61"/>
      <c r="AO201" s="61"/>
      <c r="AP201" s="61"/>
      <c r="AQ201" s="78"/>
      <c r="AR201" s="61"/>
      <c r="AS201" s="61"/>
      <c r="AT201" s="61"/>
      <c r="AU201" s="61"/>
      <c r="AV201" s="61">
        <f t="shared" si="75"/>
        <v>0</v>
      </c>
      <c r="AW201" s="61"/>
      <c r="AX201" s="61"/>
      <c r="AY201" s="61"/>
      <c r="AZ201" s="61"/>
      <c r="BA201" s="61"/>
      <c r="BB201" s="61"/>
      <c r="BC201" s="61"/>
      <c r="BD201" s="78"/>
      <c r="BE201" s="61"/>
      <c r="BF201" s="61"/>
      <c r="BG201" s="61"/>
      <c r="BH201" s="61"/>
      <c r="BI201" s="62">
        <f t="shared" si="76"/>
        <v>0</v>
      </c>
      <c r="BJ201" s="63">
        <f t="shared" si="77"/>
        <v>0</v>
      </c>
      <c r="BK201" s="63">
        <f t="shared" si="78"/>
        <v>0</v>
      </c>
      <c r="BL201" s="63">
        <f t="shared" si="79"/>
        <v>0</v>
      </c>
      <c r="BM201" s="63">
        <f t="shared" si="80"/>
        <v>0</v>
      </c>
    </row>
    <row r="202" spans="1:65" s="64" customFormat="1" hidden="1" x14ac:dyDescent="0.2">
      <c r="A202" s="77" t="s">
        <v>135</v>
      </c>
      <c r="B202" s="67"/>
      <c r="C202" s="67"/>
      <c r="D202" s="67"/>
      <c r="E202" s="67"/>
      <c r="F202" s="67"/>
      <c r="G202" s="67">
        <f t="shared" si="81"/>
        <v>59</v>
      </c>
      <c r="H202" s="76"/>
      <c r="I202" s="78"/>
      <c r="J202" s="61"/>
      <c r="K202" s="61"/>
      <c r="L202" s="61"/>
      <c r="M202" s="61"/>
      <c r="N202" s="61"/>
      <c r="O202" s="61"/>
      <c r="P202" s="61"/>
      <c r="Q202" s="78"/>
      <c r="R202" s="61"/>
      <c r="S202" s="61"/>
      <c r="T202" s="61"/>
      <c r="U202" s="61"/>
      <c r="V202" s="61">
        <f t="shared" si="73"/>
        <v>0</v>
      </c>
      <c r="W202" s="61"/>
      <c r="X202" s="61"/>
      <c r="Y202" s="61"/>
      <c r="Z202" s="61"/>
      <c r="AA202" s="61"/>
      <c r="AB202" s="61"/>
      <c r="AC202" s="61"/>
      <c r="AD202" s="78"/>
      <c r="AE202" s="61"/>
      <c r="AF202" s="61"/>
      <c r="AG202" s="61"/>
      <c r="AH202" s="61"/>
      <c r="AI202" s="61">
        <f t="shared" si="74"/>
        <v>0</v>
      </c>
      <c r="AJ202" s="61"/>
      <c r="AK202" s="61"/>
      <c r="AL202" s="61"/>
      <c r="AM202" s="61"/>
      <c r="AN202" s="61"/>
      <c r="AO202" s="61"/>
      <c r="AP202" s="61"/>
      <c r="AQ202" s="78"/>
      <c r="AR202" s="61"/>
      <c r="AS202" s="61"/>
      <c r="AT202" s="61"/>
      <c r="AU202" s="61"/>
      <c r="AV202" s="61">
        <f t="shared" si="75"/>
        <v>0</v>
      </c>
      <c r="AW202" s="61"/>
      <c r="AX202" s="61"/>
      <c r="AY202" s="61"/>
      <c r="AZ202" s="61"/>
      <c r="BA202" s="61"/>
      <c r="BB202" s="61"/>
      <c r="BC202" s="61"/>
      <c r="BD202" s="78"/>
      <c r="BE202" s="61"/>
      <c r="BF202" s="61"/>
      <c r="BG202" s="61"/>
      <c r="BH202" s="61"/>
      <c r="BI202" s="62">
        <f t="shared" si="76"/>
        <v>0</v>
      </c>
      <c r="BJ202" s="63">
        <f t="shared" si="77"/>
        <v>0</v>
      </c>
      <c r="BK202" s="63">
        <f t="shared" si="78"/>
        <v>0</v>
      </c>
      <c r="BL202" s="63">
        <f t="shared" si="79"/>
        <v>0</v>
      </c>
      <c r="BM202" s="63">
        <f t="shared" si="80"/>
        <v>0</v>
      </c>
    </row>
    <row r="203" spans="1:65" s="64" customFormat="1" hidden="1" x14ac:dyDescent="0.2">
      <c r="A203" s="77" t="s">
        <v>135</v>
      </c>
      <c r="B203" s="67"/>
      <c r="C203" s="67"/>
      <c r="D203" s="67"/>
      <c r="E203" s="67"/>
      <c r="F203" s="67"/>
      <c r="G203" s="67">
        <f t="shared" si="81"/>
        <v>60</v>
      </c>
      <c r="H203" s="76"/>
      <c r="I203" s="78"/>
      <c r="J203" s="61"/>
      <c r="K203" s="61"/>
      <c r="L203" s="61"/>
      <c r="M203" s="61"/>
      <c r="N203" s="61"/>
      <c r="O203" s="61"/>
      <c r="P203" s="61"/>
      <c r="Q203" s="78"/>
      <c r="R203" s="61"/>
      <c r="S203" s="61"/>
      <c r="T203" s="61"/>
      <c r="U203" s="61"/>
      <c r="V203" s="61">
        <f t="shared" si="73"/>
        <v>0</v>
      </c>
      <c r="W203" s="61"/>
      <c r="X203" s="61"/>
      <c r="Y203" s="61"/>
      <c r="Z203" s="61"/>
      <c r="AA203" s="61"/>
      <c r="AB203" s="61"/>
      <c r="AC203" s="61"/>
      <c r="AD203" s="78"/>
      <c r="AE203" s="61"/>
      <c r="AF203" s="61"/>
      <c r="AG203" s="61"/>
      <c r="AH203" s="61"/>
      <c r="AI203" s="61">
        <f t="shared" si="74"/>
        <v>0</v>
      </c>
      <c r="AJ203" s="61"/>
      <c r="AK203" s="61"/>
      <c r="AL203" s="61"/>
      <c r="AM203" s="61"/>
      <c r="AN203" s="61"/>
      <c r="AO203" s="61"/>
      <c r="AP203" s="61"/>
      <c r="AQ203" s="78"/>
      <c r="AR203" s="61"/>
      <c r="AS203" s="61"/>
      <c r="AT203" s="61"/>
      <c r="AU203" s="61"/>
      <c r="AV203" s="61">
        <f t="shared" si="75"/>
        <v>0</v>
      </c>
      <c r="AW203" s="61"/>
      <c r="AX203" s="61"/>
      <c r="AY203" s="61"/>
      <c r="AZ203" s="61"/>
      <c r="BA203" s="61"/>
      <c r="BB203" s="61"/>
      <c r="BC203" s="61"/>
      <c r="BD203" s="78"/>
      <c r="BE203" s="61"/>
      <c r="BF203" s="61"/>
      <c r="BG203" s="61"/>
      <c r="BH203" s="61"/>
      <c r="BI203" s="62">
        <f t="shared" si="76"/>
        <v>0</v>
      </c>
      <c r="BJ203" s="63">
        <f t="shared" si="77"/>
        <v>0</v>
      </c>
      <c r="BK203" s="63">
        <f t="shared" si="78"/>
        <v>0</v>
      </c>
      <c r="BL203" s="63">
        <f t="shared" si="79"/>
        <v>0</v>
      </c>
      <c r="BM203" s="63">
        <f t="shared" si="80"/>
        <v>0</v>
      </c>
    </row>
    <row r="204" spans="1:65" s="64" customFormat="1" hidden="1" x14ac:dyDescent="0.2">
      <c r="A204" s="77" t="s">
        <v>135</v>
      </c>
      <c r="B204" s="67"/>
      <c r="C204" s="67"/>
      <c r="D204" s="67"/>
      <c r="E204" s="67"/>
      <c r="F204" s="67"/>
      <c r="G204" s="67">
        <f t="shared" si="81"/>
        <v>61</v>
      </c>
      <c r="H204" s="76"/>
      <c r="I204" s="78"/>
      <c r="J204" s="61"/>
      <c r="K204" s="61"/>
      <c r="L204" s="61"/>
      <c r="M204" s="61"/>
      <c r="N204" s="61"/>
      <c r="O204" s="61"/>
      <c r="P204" s="61"/>
      <c r="Q204" s="78"/>
      <c r="R204" s="61"/>
      <c r="S204" s="61"/>
      <c r="T204" s="61"/>
      <c r="U204" s="61"/>
      <c r="V204" s="61">
        <f t="shared" si="73"/>
        <v>0</v>
      </c>
      <c r="W204" s="61"/>
      <c r="X204" s="61"/>
      <c r="Y204" s="61"/>
      <c r="Z204" s="61"/>
      <c r="AA204" s="61"/>
      <c r="AB204" s="61"/>
      <c r="AC204" s="61"/>
      <c r="AD204" s="78"/>
      <c r="AE204" s="61"/>
      <c r="AF204" s="61"/>
      <c r="AG204" s="61"/>
      <c r="AH204" s="61"/>
      <c r="AI204" s="61">
        <f t="shared" si="74"/>
        <v>0</v>
      </c>
      <c r="AJ204" s="61"/>
      <c r="AK204" s="61"/>
      <c r="AL204" s="61"/>
      <c r="AM204" s="61"/>
      <c r="AN204" s="61"/>
      <c r="AO204" s="61"/>
      <c r="AP204" s="61"/>
      <c r="AQ204" s="78"/>
      <c r="AR204" s="61"/>
      <c r="AS204" s="61"/>
      <c r="AT204" s="61"/>
      <c r="AU204" s="61"/>
      <c r="AV204" s="61">
        <f t="shared" si="75"/>
        <v>0</v>
      </c>
      <c r="AW204" s="61"/>
      <c r="AX204" s="61"/>
      <c r="AY204" s="61"/>
      <c r="AZ204" s="61"/>
      <c r="BA204" s="61"/>
      <c r="BB204" s="61"/>
      <c r="BC204" s="61"/>
      <c r="BD204" s="78"/>
      <c r="BE204" s="61"/>
      <c r="BF204" s="61"/>
      <c r="BG204" s="61"/>
      <c r="BH204" s="61"/>
      <c r="BI204" s="62">
        <f t="shared" si="76"/>
        <v>0</v>
      </c>
      <c r="BJ204" s="63">
        <f t="shared" si="77"/>
        <v>0</v>
      </c>
      <c r="BK204" s="63">
        <f t="shared" si="78"/>
        <v>0</v>
      </c>
      <c r="BL204" s="63">
        <f t="shared" si="79"/>
        <v>0</v>
      </c>
      <c r="BM204" s="63">
        <f t="shared" si="80"/>
        <v>0</v>
      </c>
    </row>
    <row r="205" spans="1:65" s="64" customFormat="1" hidden="1" x14ac:dyDescent="0.2">
      <c r="A205" s="77" t="s">
        <v>135</v>
      </c>
      <c r="B205" s="67"/>
      <c r="C205" s="67"/>
      <c r="D205" s="67"/>
      <c r="E205" s="67"/>
      <c r="F205" s="67"/>
      <c r="G205" s="67">
        <f t="shared" si="81"/>
        <v>62</v>
      </c>
      <c r="H205" s="76"/>
      <c r="I205" s="78"/>
      <c r="J205" s="61"/>
      <c r="K205" s="61"/>
      <c r="L205" s="61"/>
      <c r="M205" s="61"/>
      <c r="N205" s="61"/>
      <c r="O205" s="61"/>
      <c r="P205" s="61"/>
      <c r="Q205" s="78"/>
      <c r="R205" s="61"/>
      <c r="S205" s="61"/>
      <c r="T205" s="61"/>
      <c r="U205" s="61"/>
      <c r="V205" s="61">
        <f t="shared" si="73"/>
        <v>0</v>
      </c>
      <c r="W205" s="61"/>
      <c r="X205" s="61"/>
      <c r="Y205" s="61"/>
      <c r="Z205" s="61"/>
      <c r="AA205" s="61"/>
      <c r="AB205" s="61"/>
      <c r="AC205" s="61"/>
      <c r="AD205" s="78"/>
      <c r="AE205" s="61"/>
      <c r="AF205" s="61"/>
      <c r="AG205" s="61"/>
      <c r="AH205" s="61"/>
      <c r="AI205" s="61">
        <f t="shared" si="74"/>
        <v>0</v>
      </c>
      <c r="AJ205" s="61"/>
      <c r="AK205" s="61"/>
      <c r="AL205" s="61"/>
      <c r="AM205" s="61"/>
      <c r="AN205" s="61"/>
      <c r="AO205" s="61"/>
      <c r="AP205" s="61"/>
      <c r="AQ205" s="78"/>
      <c r="AR205" s="61"/>
      <c r="AS205" s="61"/>
      <c r="AT205" s="61"/>
      <c r="AU205" s="61"/>
      <c r="AV205" s="61">
        <f t="shared" si="75"/>
        <v>0</v>
      </c>
      <c r="AW205" s="61"/>
      <c r="AX205" s="61"/>
      <c r="AY205" s="61"/>
      <c r="AZ205" s="61"/>
      <c r="BA205" s="61"/>
      <c r="BB205" s="61"/>
      <c r="BC205" s="61"/>
      <c r="BD205" s="78"/>
      <c r="BE205" s="61"/>
      <c r="BF205" s="61"/>
      <c r="BG205" s="61"/>
      <c r="BH205" s="61"/>
      <c r="BI205" s="62">
        <f t="shared" si="76"/>
        <v>0</v>
      </c>
      <c r="BJ205" s="63">
        <f t="shared" si="77"/>
        <v>0</v>
      </c>
      <c r="BK205" s="63">
        <f t="shared" si="78"/>
        <v>0</v>
      </c>
      <c r="BL205" s="63">
        <f t="shared" si="79"/>
        <v>0</v>
      </c>
      <c r="BM205" s="63">
        <f t="shared" si="80"/>
        <v>0</v>
      </c>
    </row>
    <row r="206" spans="1:65" s="64" customFormat="1" hidden="1" x14ac:dyDescent="0.2">
      <c r="A206" s="77" t="s">
        <v>135</v>
      </c>
      <c r="B206" s="67"/>
      <c r="C206" s="67"/>
      <c r="D206" s="67"/>
      <c r="E206" s="67"/>
      <c r="F206" s="67"/>
      <c r="G206" s="67">
        <f t="shared" si="81"/>
        <v>63</v>
      </c>
      <c r="H206" s="76"/>
      <c r="I206" s="78"/>
      <c r="J206" s="61"/>
      <c r="K206" s="61"/>
      <c r="L206" s="61"/>
      <c r="M206" s="61"/>
      <c r="N206" s="61"/>
      <c r="O206" s="61"/>
      <c r="P206" s="61"/>
      <c r="Q206" s="78"/>
      <c r="R206" s="61"/>
      <c r="S206" s="61"/>
      <c r="T206" s="61"/>
      <c r="U206" s="61"/>
      <c r="V206" s="61">
        <f t="shared" ref="V206:V218" si="82">SUM(J206:U206)</f>
        <v>0</v>
      </c>
      <c r="W206" s="61"/>
      <c r="X206" s="61"/>
      <c r="Y206" s="61"/>
      <c r="Z206" s="61"/>
      <c r="AA206" s="61"/>
      <c r="AB206" s="61"/>
      <c r="AC206" s="61"/>
      <c r="AD206" s="78"/>
      <c r="AE206" s="61"/>
      <c r="AF206" s="61"/>
      <c r="AG206" s="61"/>
      <c r="AH206" s="61"/>
      <c r="AI206" s="61">
        <f t="shared" ref="AI206:AI218" si="83">SUM(W206:AH206)</f>
        <v>0</v>
      </c>
      <c r="AJ206" s="61"/>
      <c r="AK206" s="61"/>
      <c r="AL206" s="61"/>
      <c r="AM206" s="61"/>
      <c r="AN206" s="61"/>
      <c r="AO206" s="61"/>
      <c r="AP206" s="61"/>
      <c r="AQ206" s="78"/>
      <c r="AR206" s="61"/>
      <c r="AS206" s="61"/>
      <c r="AT206" s="61"/>
      <c r="AU206" s="61"/>
      <c r="AV206" s="61">
        <f t="shared" ref="AV206:AV218" si="84">SUM(AJ206:AU206)</f>
        <v>0</v>
      </c>
      <c r="AW206" s="61"/>
      <c r="AX206" s="61"/>
      <c r="AY206" s="61"/>
      <c r="AZ206" s="61"/>
      <c r="BA206" s="61"/>
      <c r="BB206" s="61"/>
      <c r="BC206" s="61"/>
      <c r="BD206" s="78"/>
      <c r="BE206" s="61"/>
      <c r="BF206" s="61"/>
      <c r="BG206" s="61"/>
      <c r="BH206" s="61"/>
      <c r="BI206" s="62">
        <f t="shared" ref="BI206:BI218" si="85">SUM(AW206:BH206)</f>
        <v>0</v>
      </c>
      <c r="BJ206" s="63">
        <f t="shared" ref="BJ206:BJ218" si="86">+I206-V206</f>
        <v>0</v>
      </c>
      <c r="BK206" s="63">
        <f t="shared" ref="BK206:BK218" si="87">+V206-AI206</f>
        <v>0</v>
      </c>
      <c r="BL206" s="63">
        <f t="shared" ref="BL206:BL218" si="88">+AI206-AV206</f>
        <v>0</v>
      </c>
      <c r="BM206" s="63">
        <f t="shared" ref="BM206:BM218" si="89">+AV206-BI206</f>
        <v>0</v>
      </c>
    </row>
    <row r="207" spans="1:65" s="64" customFormat="1" hidden="1" x14ac:dyDescent="0.2">
      <c r="A207" s="77" t="s">
        <v>135</v>
      </c>
      <c r="B207" s="67"/>
      <c r="C207" s="67"/>
      <c r="D207" s="67"/>
      <c r="E207" s="67"/>
      <c r="F207" s="67"/>
      <c r="G207" s="67">
        <f t="shared" si="81"/>
        <v>64</v>
      </c>
      <c r="H207" s="76"/>
      <c r="I207" s="78"/>
      <c r="J207" s="61"/>
      <c r="K207" s="61"/>
      <c r="L207" s="61"/>
      <c r="M207" s="61"/>
      <c r="N207" s="61"/>
      <c r="O207" s="61"/>
      <c r="P207" s="61"/>
      <c r="Q207" s="78"/>
      <c r="R207" s="61"/>
      <c r="S207" s="61"/>
      <c r="T207" s="61"/>
      <c r="U207" s="61"/>
      <c r="V207" s="61">
        <f t="shared" si="82"/>
        <v>0</v>
      </c>
      <c r="W207" s="61"/>
      <c r="X207" s="61"/>
      <c r="Y207" s="61"/>
      <c r="Z207" s="61"/>
      <c r="AA207" s="61"/>
      <c r="AB207" s="61"/>
      <c r="AC207" s="61"/>
      <c r="AD207" s="78"/>
      <c r="AE207" s="61"/>
      <c r="AF207" s="61"/>
      <c r="AG207" s="61"/>
      <c r="AH207" s="61"/>
      <c r="AI207" s="61">
        <f t="shared" si="83"/>
        <v>0</v>
      </c>
      <c r="AJ207" s="61"/>
      <c r="AK207" s="61"/>
      <c r="AL207" s="61"/>
      <c r="AM207" s="61"/>
      <c r="AN207" s="61"/>
      <c r="AO207" s="61"/>
      <c r="AP207" s="61"/>
      <c r="AQ207" s="78"/>
      <c r="AR207" s="61"/>
      <c r="AS207" s="61"/>
      <c r="AT207" s="61"/>
      <c r="AU207" s="61"/>
      <c r="AV207" s="61">
        <f t="shared" si="84"/>
        <v>0</v>
      </c>
      <c r="AW207" s="61"/>
      <c r="AX207" s="61"/>
      <c r="AY207" s="61"/>
      <c r="AZ207" s="61"/>
      <c r="BA207" s="61"/>
      <c r="BB207" s="61"/>
      <c r="BC207" s="61"/>
      <c r="BD207" s="78"/>
      <c r="BE207" s="61"/>
      <c r="BF207" s="61"/>
      <c r="BG207" s="61"/>
      <c r="BH207" s="61"/>
      <c r="BI207" s="62">
        <f t="shared" si="85"/>
        <v>0</v>
      </c>
      <c r="BJ207" s="63">
        <f t="shared" si="86"/>
        <v>0</v>
      </c>
      <c r="BK207" s="63">
        <f t="shared" si="87"/>
        <v>0</v>
      </c>
      <c r="BL207" s="63">
        <f t="shared" si="88"/>
        <v>0</v>
      </c>
      <c r="BM207" s="63">
        <f t="shared" si="89"/>
        <v>0</v>
      </c>
    </row>
    <row r="208" spans="1:65" s="64" customFormat="1" hidden="1" x14ac:dyDescent="0.2">
      <c r="A208" s="77" t="s">
        <v>135</v>
      </c>
      <c r="B208" s="67"/>
      <c r="C208" s="67"/>
      <c r="D208" s="67"/>
      <c r="E208" s="67"/>
      <c r="F208" s="67"/>
      <c r="G208" s="67">
        <f t="shared" si="81"/>
        <v>65</v>
      </c>
      <c r="H208" s="76"/>
      <c r="I208" s="78"/>
      <c r="J208" s="61"/>
      <c r="K208" s="61"/>
      <c r="L208" s="61"/>
      <c r="M208" s="61"/>
      <c r="N208" s="61"/>
      <c r="O208" s="61"/>
      <c r="P208" s="61"/>
      <c r="Q208" s="78"/>
      <c r="R208" s="61"/>
      <c r="S208" s="61"/>
      <c r="T208" s="61"/>
      <c r="U208" s="61"/>
      <c r="V208" s="61">
        <f t="shared" si="82"/>
        <v>0</v>
      </c>
      <c r="W208" s="61"/>
      <c r="X208" s="61"/>
      <c r="Y208" s="61"/>
      <c r="Z208" s="61"/>
      <c r="AA208" s="61"/>
      <c r="AB208" s="61"/>
      <c r="AC208" s="61"/>
      <c r="AD208" s="78"/>
      <c r="AE208" s="61"/>
      <c r="AF208" s="61"/>
      <c r="AG208" s="61"/>
      <c r="AH208" s="61"/>
      <c r="AI208" s="61">
        <f t="shared" si="83"/>
        <v>0</v>
      </c>
      <c r="AJ208" s="61"/>
      <c r="AK208" s="61"/>
      <c r="AL208" s="61"/>
      <c r="AM208" s="61"/>
      <c r="AN208" s="61"/>
      <c r="AO208" s="61"/>
      <c r="AP208" s="61"/>
      <c r="AQ208" s="78"/>
      <c r="AR208" s="61"/>
      <c r="AS208" s="61"/>
      <c r="AT208" s="61"/>
      <c r="AU208" s="61"/>
      <c r="AV208" s="61">
        <f t="shared" si="84"/>
        <v>0</v>
      </c>
      <c r="AW208" s="61"/>
      <c r="AX208" s="61"/>
      <c r="AY208" s="61"/>
      <c r="AZ208" s="61"/>
      <c r="BA208" s="61"/>
      <c r="BB208" s="61"/>
      <c r="BC208" s="61"/>
      <c r="BD208" s="78"/>
      <c r="BE208" s="61"/>
      <c r="BF208" s="61"/>
      <c r="BG208" s="61"/>
      <c r="BH208" s="61"/>
      <c r="BI208" s="62">
        <f t="shared" si="85"/>
        <v>0</v>
      </c>
      <c r="BJ208" s="63">
        <f t="shared" si="86"/>
        <v>0</v>
      </c>
      <c r="BK208" s="63">
        <f t="shared" si="87"/>
        <v>0</v>
      </c>
      <c r="BL208" s="63">
        <f t="shared" si="88"/>
        <v>0</v>
      </c>
      <c r="BM208" s="63">
        <f t="shared" si="89"/>
        <v>0</v>
      </c>
    </row>
    <row r="209" spans="1:65" s="64" customFormat="1" hidden="1" x14ac:dyDescent="0.2">
      <c r="A209" s="77" t="s">
        <v>135</v>
      </c>
      <c r="B209" s="67"/>
      <c r="C209" s="67"/>
      <c r="D209" s="67"/>
      <c r="E209" s="67"/>
      <c r="F209" s="67"/>
      <c r="G209" s="67">
        <f t="shared" si="81"/>
        <v>66</v>
      </c>
      <c r="H209" s="76"/>
      <c r="I209" s="78"/>
      <c r="J209" s="61"/>
      <c r="K209" s="61"/>
      <c r="L209" s="61"/>
      <c r="M209" s="61"/>
      <c r="N209" s="61"/>
      <c r="O209" s="61"/>
      <c r="P209" s="61"/>
      <c r="Q209" s="78"/>
      <c r="R209" s="61"/>
      <c r="S209" s="61"/>
      <c r="T209" s="61"/>
      <c r="U209" s="61"/>
      <c r="V209" s="61">
        <f t="shared" si="82"/>
        <v>0</v>
      </c>
      <c r="W209" s="61"/>
      <c r="X209" s="61"/>
      <c r="Y209" s="61"/>
      <c r="Z209" s="61"/>
      <c r="AA209" s="61"/>
      <c r="AB209" s="61"/>
      <c r="AC209" s="61"/>
      <c r="AD209" s="78"/>
      <c r="AE209" s="61"/>
      <c r="AF209" s="61"/>
      <c r="AG209" s="61"/>
      <c r="AH209" s="61"/>
      <c r="AI209" s="61">
        <f t="shared" si="83"/>
        <v>0</v>
      </c>
      <c r="AJ209" s="61"/>
      <c r="AK209" s="61"/>
      <c r="AL209" s="61"/>
      <c r="AM209" s="61"/>
      <c r="AN209" s="61"/>
      <c r="AO209" s="61"/>
      <c r="AP209" s="61"/>
      <c r="AQ209" s="78"/>
      <c r="AR209" s="61"/>
      <c r="AS209" s="61"/>
      <c r="AT209" s="61"/>
      <c r="AU209" s="61"/>
      <c r="AV209" s="61">
        <f t="shared" si="84"/>
        <v>0</v>
      </c>
      <c r="AW209" s="61"/>
      <c r="AX209" s="61"/>
      <c r="AY209" s="61"/>
      <c r="AZ209" s="61"/>
      <c r="BA209" s="61"/>
      <c r="BB209" s="61"/>
      <c r="BC209" s="61"/>
      <c r="BD209" s="78"/>
      <c r="BE209" s="61"/>
      <c r="BF209" s="61"/>
      <c r="BG209" s="61"/>
      <c r="BH209" s="61"/>
      <c r="BI209" s="62">
        <f t="shared" si="85"/>
        <v>0</v>
      </c>
      <c r="BJ209" s="63">
        <f t="shared" si="86"/>
        <v>0</v>
      </c>
      <c r="BK209" s="63">
        <f t="shared" si="87"/>
        <v>0</v>
      </c>
      <c r="BL209" s="63">
        <f t="shared" si="88"/>
        <v>0</v>
      </c>
      <c r="BM209" s="63">
        <f t="shared" si="89"/>
        <v>0</v>
      </c>
    </row>
    <row r="210" spans="1:65" s="64" customFormat="1" hidden="1" x14ac:dyDescent="0.2">
      <c r="A210" s="77" t="s">
        <v>135</v>
      </c>
      <c r="B210" s="67"/>
      <c r="C210" s="67"/>
      <c r="D210" s="67"/>
      <c r="E210" s="67"/>
      <c r="F210" s="67"/>
      <c r="G210" s="67">
        <f t="shared" si="81"/>
        <v>67</v>
      </c>
      <c r="H210" s="76"/>
      <c r="I210" s="78"/>
      <c r="J210" s="61"/>
      <c r="K210" s="61"/>
      <c r="L210" s="61"/>
      <c r="M210" s="61"/>
      <c r="N210" s="61"/>
      <c r="O210" s="61"/>
      <c r="P210" s="61"/>
      <c r="Q210" s="78"/>
      <c r="R210" s="61"/>
      <c r="S210" s="61"/>
      <c r="T210" s="61"/>
      <c r="U210" s="61"/>
      <c r="V210" s="61">
        <f t="shared" si="82"/>
        <v>0</v>
      </c>
      <c r="W210" s="61"/>
      <c r="X210" s="61"/>
      <c r="Y210" s="61"/>
      <c r="Z210" s="61"/>
      <c r="AA210" s="61"/>
      <c r="AB210" s="61"/>
      <c r="AC210" s="61"/>
      <c r="AD210" s="78"/>
      <c r="AE210" s="61"/>
      <c r="AF210" s="61"/>
      <c r="AG210" s="61"/>
      <c r="AH210" s="61"/>
      <c r="AI210" s="61">
        <f t="shared" si="83"/>
        <v>0</v>
      </c>
      <c r="AJ210" s="61"/>
      <c r="AK210" s="61"/>
      <c r="AL210" s="61"/>
      <c r="AM210" s="61"/>
      <c r="AN210" s="61"/>
      <c r="AO210" s="61"/>
      <c r="AP210" s="61"/>
      <c r="AQ210" s="78"/>
      <c r="AR210" s="61"/>
      <c r="AS210" s="61"/>
      <c r="AT210" s="61"/>
      <c r="AU210" s="61"/>
      <c r="AV210" s="61">
        <f t="shared" si="84"/>
        <v>0</v>
      </c>
      <c r="AW210" s="61"/>
      <c r="AX210" s="61"/>
      <c r="AY210" s="61"/>
      <c r="AZ210" s="61"/>
      <c r="BA210" s="61"/>
      <c r="BB210" s="61"/>
      <c r="BC210" s="61"/>
      <c r="BD210" s="78"/>
      <c r="BE210" s="61"/>
      <c r="BF210" s="61"/>
      <c r="BG210" s="61"/>
      <c r="BH210" s="61"/>
      <c r="BI210" s="62">
        <f t="shared" si="85"/>
        <v>0</v>
      </c>
      <c r="BJ210" s="63">
        <f t="shared" si="86"/>
        <v>0</v>
      </c>
      <c r="BK210" s="63">
        <f t="shared" si="87"/>
        <v>0</v>
      </c>
      <c r="BL210" s="63">
        <f t="shared" si="88"/>
        <v>0</v>
      </c>
      <c r="BM210" s="63">
        <f t="shared" si="89"/>
        <v>0</v>
      </c>
    </row>
    <row r="211" spans="1:65" s="64" customFormat="1" hidden="1" x14ac:dyDescent="0.2">
      <c r="A211" s="77" t="s">
        <v>135</v>
      </c>
      <c r="B211" s="67"/>
      <c r="C211" s="67"/>
      <c r="D211" s="67"/>
      <c r="E211" s="67"/>
      <c r="F211" s="67"/>
      <c r="G211" s="67">
        <f t="shared" si="81"/>
        <v>68</v>
      </c>
      <c r="H211" s="76"/>
      <c r="I211" s="78"/>
      <c r="J211" s="61"/>
      <c r="K211" s="61"/>
      <c r="L211" s="61"/>
      <c r="M211" s="61"/>
      <c r="N211" s="61"/>
      <c r="O211" s="61"/>
      <c r="P211" s="61"/>
      <c r="Q211" s="78"/>
      <c r="R211" s="61"/>
      <c r="S211" s="61"/>
      <c r="T211" s="61"/>
      <c r="U211" s="61"/>
      <c r="V211" s="61">
        <f t="shared" si="82"/>
        <v>0</v>
      </c>
      <c r="W211" s="61"/>
      <c r="X211" s="61"/>
      <c r="Y211" s="61"/>
      <c r="Z211" s="61"/>
      <c r="AA211" s="61"/>
      <c r="AB211" s="61"/>
      <c r="AC211" s="61"/>
      <c r="AD211" s="78"/>
      <c r="AE211" s="61"/>
      <c r="AF211" s="61"/>
      <c r="AG211" s="61"/>
      <c r="AH211" s="61"/>
      <c r="AI211" s="61">
        <f t="shared" si="83"/>
        <v>0</v>
      </c>
      <c r="AJ211" s="61"/>
      <c r="AK211" s="61"/>
      <c r="AL211" s="61"/>
      <c r="AM211" s="61"/>
      <c r="AN211" s="61"/>
      <c r="AO211" s="61"/>
      <c r="AP211" s="61"/>
      <c r="AQ211" s="78"/>
      <c r="AR211" s="61"/>
      <c r="AS211" s="61"/>
      <c r="AT211" s="61"/>
      <c r="AU211" s="61"/>
      <c r="AV211" s="61">
        <f t="shared" si="84"/>
        <v>0</v>
      </c>
      <c r="AW211" s="61"/>
      <c r="AX211" s="61"/>
      <c r="AY211" s="61"/>
      <c r="AZ211" s="61"/>
      <c r="BA211" s="61"/>
      <c r="BB211" s="61"/>
      <c r="BC211" s="61"/>
      <c r="BD211" s="78"/>
      <c r="BE211" s="61"/>
      <c r="BF211" s="61"/>
      <c r="BG211" s="61"/>
      <c r="BH211" s="61"/>
      <c r="BI211" s="62">
        <f t="shared" si="85"/>
        <v>0</v>
      </c>
      <c r="BJ211" s="63">
        <f t="shared" si="86"/>
        <v>0</v>
      </c>
      <c r="BK211" s="63">
        <f t="shared" si="87"/>
        <v>0</v>
      </c>
      <c r="BL211" s="63">
        <f t="shared" si="88"/>
        <v>0</v>
      </c>
      <c r="BM211" s="63">
        <f t="shared" si="89"/>
        <v>0</v>
      </c>
    </row>
    <row r="212" spans="1:65" s="64" customFormat="1" hidden="1" x14ac:dyDescent="0.2">
      <c r="A212" s="77" t="s">
        <v>135</v>
      </c>
      <c r="B212" s="67"/>
      <c r="C212" s="67"/>
      <c r="D212" s="67"/>
      <c r="E212" s="67"/>
      <c r="F212" s="67"/>
      <c r="G212" s="67">
        <f t="shared" si="81"/>
        <v>69</v>
      </c>
      <c r="H212" s="76"/>
      <c r="I212" s="78"/>
      <c r="J212" s="61"/>
      <c r="K212" s="61"/>
      <c r="L212" s="61"/>
      <c r="M212" s="61"/>
      <c r="N212" s="61"/>
      <c r="O212" s="61"/>
      <c r="P212" s="61"/>
      <c r="Q212" s="78"/>
      <c r="R212" s="61"/>
      <c r="S212" s="61"/>
      <c r="T212" s="61"/>
      <c r="U212" s="61"/>
      <c r="V212" s="61">
        <f t="shared" si="82"/>
        <v>0</v>
      </c>
      <c r="W212" s="61"/>
      <c r="X212" s="61"/>
      <c r="Y212" s="61"/>
      <c r="Z212" s="61"/>
      <c r="AA212" s="61"/>
      <c r="AB212" s="61"/>
      <c r="AC212" s="61"/>
      <c r="AD212" s="78"/>
      <c r="AE212" s="61"/>
      <c r="AF212" s="61"/>
      <c r="AG212" s="61"/>
      <c r="AH212" s="61"/>
      <c r="AI212" s="61">
        <f t="shared" si="83"/>
        <v>0</v>
      </c>
      <c r="AJ212" s="61"/>
      <c r="AK212" s="61"/>
      <c r="AL212" s="61"/>
      <c r="AM212" s="61"/>
      <c r="AN212" s="61"/>
      <c r="AO212" s="61"/>
      <c r="AP212" s="61"/>
      <c r="AQ212" s="78"/>
      <c r="AR212" s="61"/>
      <c r="AS212" s="61"/>
      <c r="AT212" s="61"/>
      <c r="AU212" s="61"/>
      <c r="AV212" s="61">
        <f t="shared" si="84"/>
        <v>0</v>
      </c>
      <c r="AW212" s="61"/>
      <c r="AX212" s="61"/>
      <c r="AY212" s="61"/>
      <c r="AZ212" s="61"/>
      <c r="BA212" s="61"/>
      <c r="BB212" s="61"/>
      <c r="BC212" s="61"/>
      <c r="BD212" s="78"/>
      <c r="BE212" s="61"/>
      <c r="BF212" s="61"/>
      <c r="BG212" s="61"/>
      <c r="BH212" s="61"/>
      <c r="BI212" s="62">
        <f t="shared" si="85"/>
        <v>0</v>
      </c>
      <c r="BJ212" s="63">
        <f t="shared" si="86"/>
        <v>0</v>
      </c>
      <c r="BK212" s="63">
        <f t="shared" si="87"/>
        <v>0</v>
      </c>
      <c r="BL212" s="63">
        <f t="shared" si="88"/>
        <v>0</v>
      </c>
      <c r="BM212" s="63">
        <f t="shared" si="89"/>
        <v>0</v>
      </c>
    </row>
    <row r="213" spans="1:65" s="64" customFormat="1" hidden="1" x14ac:dyDescent="0.2">
      <c r="A213" s="77" t="s">
        <v>135</v>
      </c>
      <c r="B213" s="67"/>
      <c r="C213" s="67"/>
      <c r="D213" s="67"/>
      <c r="E213" s="67"/>
      <c r="F213" s="67"/>
      <c r="G213" s="67">
        <f t="shared" si="81"/>
        <v>70</v>
      </c>
      <c r="H213" s="76"/>
      <c r="I213" s="78"/>
      <c r="J213" s="61"/>
      <c r="K213" s="61"/>
      <c r="L213" s="61"/>
      <c r="M213" s="61"/>
      <c r="N213" s="61"/>
      <c r="O213" s="61"/>
      <c r="P213" s="61"/>
      <c r="Q213" s="78"/>
      <c r="R213" s="61"/>
      <c r="S213" s="61"/>
      <c r="T213" s="61"/>
      <c r="U213" s="61"/>
      <c r="V213" s="61">
        <f t="shared" si="82"/>
        <v>0</v>
      </c>
      <c r="W213" s="61"/>
      <c r="X213" s="61"/>
      <c r="Y213" s="61"/>
      <c r="Z213" s="61"/>
      <c r="AA213" s="61"/>
      <c r="AB213" s="61"/>
      <c r="AC213" s="61"/>
      <c r="AD213" s="78"/>
      <c r="AE213" s="61"/>
      <c r="AF213" s="61"/>
      <c r="AG213" s="61"/>
      <c r="AH213" s="61"/>
      <c r="AI213" s="61">
        <f t="shared" si="83"/>
        <v>0</v>
      </c>
      <c r="AJ213" s="61"/>
      <c r="AK213" s="61"/>
      <c r="AL213" s="61"/>
      <c r="AM213" s="61"/>
      <c r="AN213" s="61"/>
      <c r="AO213" s="61"/>
      <c r="AP213" s="61"/>
      <c r="AQ213" s="78"/>
      <c r="AR213" s="61"/>
      <c r="AS213" s="61"/>
      <c r="AT213" s="61"/>
      <c r="AU213" s="61"/>
      <c r="AV213" s="61">
        <f t="shared" si="84"/>
        <v>0</v>
      </c>
      <c r="AW213" s="61"/>
      <c r="AX213" s="61"/>
      <c r="AY213" s="61"/>
      <c r="AZ213" s="61"/>
      <c r="BA213" s="61"/>
      <c r="BB213" s="61"/>
      <c r="BC213" s="61"/>
      <c r="BD213" s="78"/>
      <c r="BE213" s="61"/>
      <c r="BF213" s="61"/>
      <c r="BG213" s="61"/>
      <c r="BH213" s="61"/>
      <c r="BI213" s="62">
        <f t="shared" si="85"/>
        <v>0</v>
      </c>
      <c r="BJ213" s="63">
        <f t="shared" si="86"/>
        <v>0</v>
      </c>
      <c r="BK213" s="63">
        <f t="shared" si="87"/>
        <v>0</v>
      </c>
      <c r="BL213" s="63">
        <f t="shared" si="88"/>
        <v>0</v>
      </c>
      <c r="BM213" s="63">
        <f t="shared" si="89"/>
        <v>0</v>
      </c>
    </row>
    <row r="214" spans="1:65" s="64" customFormat="1" hidden="1" x14ac:dyDescent="0.2">
      <c r="A214" s="77" t="s">
        <v>135</v>
      </c>
      <c r="B214" s="67"/>
      <c r="C214" s="67"/>
      <c r="D214" s="67"/>
      <c r="E214" s="67"/>
      <c r="F214" s="67"/>
      <c r="G214" s="67">
        <f t="shared" si="81"/>
        <v>71</v>
      </c>
      <c r="H214" s="76"/>
      <c r="I214" s="78"/>
      <c r="J214" s="61"/>
      <c r="K214" s="61"/>
      <c r="L214" s="61"/>
      <c r="M214" s="61"/>
      <c r="N214" s="61"/>
      <c r="O214" s="61"/>
      <c r="P214" s="61"/>
      <c r="Q214" s="78"/>
      <c r="R214" s="61"/>
      <c r="S214" s="61"/>
      <c r="T214" s="61"/>
      <c r="U214" s="61"/>
      <c r="V214" s="61">
        <f t="shared" si="82"/>
        <v>0</v>
      </c>
      <c r="W214" s="61"/>
      <c r="X214" s="61"/>
      <c r="Y214" s="61"/>
      <c r="Z214" s="61"/>
      <c r="AA214" s="61"/>
      <c r="AB214" s="61"/>
      <c r="AC214" s="61"/>
      <c r="AD214" s="78"/>
      <c r="AE214" s="61"/>
      <c r="AF214" s="61"/>
      <c r="AG214" s="61"/>
      <c r="AH214" s="61"/>
      <c r="AI214" s="61">
        <f t="shared" si="83"/>
        <v>0</v>
      </c>
      <c r="AJ214" s="61"/>
      <c r="AK214" s="61"/>
      <c r="AL214" s="61"/>
      <c r="AM214" s="61"/>
      <c r="AN214" s="61"/>
      <c r="AO214" s="61"/>
      <c r="AP214" s="61"/>
      <c r="AQ214" s="78"/>
      <c r="AR214" s="61"/>
      <c r="AS214" s="61"/>
      <c r="AT214" s="61"/>
      <c r="AU214" s="61"/>
      <c r="AV214" s="61">
        <f t="shared" si="84"/>
        <v>0</v>
      </c>
      <c r="AW214" s="61"/>
      <c r="AX214" s="61"/>
      <c r="AY214" s="61"/>
      <c r="AZ214" s="61"/>
      <c r="BA214" s="61"/>
      <c r="BB214" s="61"/>
      <c r="BC214" s="61"/>
      <c r="BD214" s="78"/>
      <c r="BE214" s="61"/>
      <c r="BF214" s="61"/>
      <c r="BG214" s="61"/>
      <c r="BH214" s="61"/>
      <c r="BI214" s="62">
        <f t="shared" si="85"/>
        <v>0</v>
      </c>
      <c r="BJ214" s="63">
        <f t="shared" si="86"/>
        <v>0</v>
      </c>
      <c r="BK214" s="63">
        <f t="shared" si="87"/>
        <v>0</v>
      </c>
      <c r="BL214" s="63">
        <f t="shared" si="88"/>
        <v>0</v>
      </c>
      <c r="BM214" s="63">
        <f t="shared" si="89"/>
        <v>0</v>
      </c>
    </row>
    <row r="215" spans="1:65" s="64" customFormat="1" hidden="1" x14ac:dyDescent="0.2">
      <c r="A215" s="77" t="s">
        <v>135</v>
      </c>
      <c r="B215" s="67"/>
      <c r="C215" s="67"/>
      <c r="D215" s="67"/>
      <c r="E215" s="67"/>
      <c r="F215" s="67"/>
      <c r="G215" s="67">
        <f t="shared" si="81"/>
        <v>72</v>
      </c>
      <c r="H215" s="76"/>
      <c r="I215" s="78"/>
      <c r="J215" s="61"/>
      <c r="K215" s="61"/>
      <c r="L215" s="61"/>
      <c r="M215" s="61"/>
      <c r="N215" s="61"/>
      <c r="O215" s="61"/>
      <c r="P215" s="61"/>
      <c r="Q215" s="78"/>
      <c r="R215" s="61"/>
      <c r="S215" s="61"/>
      <c r="T215" s="61"/>
      <c r="U215" s="61"/>
      <c r="V215" s="61">
        <f t="shared" si="82"/>
        <v>0</v>
      </c>
      <c r="W215" s="61"/>
      <c r="X215" s="61"/>
      <c r="Y215" s="61"/>
      <c r="Z215" s="61"/>
      <c r="AA215" s="61"/>
      <c r="AB215" s="61"/>
      <c r="AC215" s="61"/>
      <c r="AD215" s="78"/>
      <c r="AE215" s="61"/>
      <c r="AF215" s="61"/>
      <c r="AG215" s="61"/>
      <c r="AH215" s="61"/>
      <c r="AI215" s="61">
        <f t="shared" si="83"/>
        <v>0</v>
      </c>
      <c r="AJ215" s="61"/>
      <c r="AK215" s="61"/>
      <c r="AL215" s="61"/>
      <c r="AM215" s="61"/>
      <c r="AN215" s="61"/>
      <c r="AO215" s="61"/>
      <c r="AP215" s="61"/>
      <c r="AQ215" s="78"/>
      <c r="AR215" s="61"/>
      <c r="AS215" s="61"/>
      <c r="AT215" s="61"/>
      <c r="AU215" s="61"/>
      <c r="AV215" s="61">
        <f t="shared" si="84"/>
        <v>0</v>
      </c>
      <c r="AW215" s="61"/>
      <c r="AX215" s="61"/>
      <c r="AY215" s="61"/>
      <c r="AZ215" s="61"/>
      <c r="BA215" s="61"/>
      <c r="BB215" s="61"/>
      <c r="BC215" s="61"/>
      <c r="BD215" s="78"/>
      <c r="BE215" s="61"/>
      <c r="BF215" s="61"/>
      <c r="BG215" s="61"/>
      <c r="BH215" s="61"/>
      <c r="BI215" s="62">
        <f t="shared" si="85"/>
        <v>0</v>
      </c>
      <c r="BJ215" s="63">
        <f t="shared" si="86"/>
        <v>0</v>
      </c>
      <c r="BK215" s="63">
        <f t="shared" si="87"/>
        <v>0</v>
      </c>
      <c r="BL215" s="63">
        <f t="shared" si="88"/>
        <v>0</v>
      </c>
      <c r="BM215" s="63">
        <f t="shared" si="89"/>
        <v>0</v>
      </c>
    </row>
    <row r="216" spans="1:65" s="64" customFormat="1" hidden="1" x14ac:dyDescent="0.2">
      <c r="A216" s="77" t="s">
        <v>135</v>
      </c>
      <c r="B216" s="67"/>
      <c r="C216" s="67"/>
      <c r="D216" s="67"/>
      <c r="E216" s="67"/>
      <c r="F216" s="67"/>
      <c r="G216" s="67">
        <f t="shared" si="81"/>
        <v>73</v>
      </c>
      <c r="H216" s="76"/>
      <c r="I216" s="78"/>
      <c r="J216" s="61"/>
      <c r="K216" s="61"/>
      <c r="L216" s="61"/>
      <c r="M216" s="61"/>
      <c r="N216" s="61"/>
      <c r="O216" s="61"/>
      <c r="P216" s="61"/>
      <c r="Q216" s="78"/>
      <c r="R216" s="61"/>
      <c r="S216" s="61"/>
      <c r="T216" s="61"/>
      <c r="U216" s="61"/>
      <c r="V216" s="61">
        <f t="shared" si="82"/>
        <v>0</v>
      </c>
      <c r="W216" s="61"/>
      <c r="X216" s="61"/>
      <c r="Y216" s="61"/>
      <c r="Z216" s="61"/>
      <c r="AA216" s="61"/>
      <c r="AB216" s="61"/>
      <c r="AC216" s="61"/>
      <c r="AD216" s="78"/>
      <c r="AE216" s="61"/>
      <c r="AF216" s="61"/>
      <c r="AG216" s="61"/>
      <c r="AH216" s="61"/>
      <c r="AI216" s="61">
        <f t="shared" si="83"/>
        <v>0</v>
      </c>
      <c r="AJ216" s="61"/>
      <c r="AK216" s="61"/>
      <c r="AL216" s="61"/>
      <c r="AM216" s="61"/>
      <c r="AN216" s="61"/>
      <c r="AO216" s="61"/>
      <c r="AP216" s="61"/>
      <c r="AQ216" s="78"/>
      <c r="AR216" s="61"/>
      <c r="AS216" s="61"/>
      <c r="AT216" s="61"/>
      <c r="AU216" s="61"/>
      <c r="AV216" s="61">
        <f t="shared" si="84"/>
        <v>0</v>
      </c>
      <c r="AW216" s="61"/>
      <c r="AX216" s="61"/>
      <c r="AY216" s="61"/>
      <c r="AZ216" s="61"/>
      <c r="BA216" s="61"/>
      <c r="BB216" s="61"/>
      <c r="BC216" s="61"/>
      <c r="BD216" s="78"/>
      <c r="BE216" s="61"/>
      <c r="BF216" s="61"/>
      <c r="BG216" s="61"/>
      <c r="BH216" s="61"/>
      <c r="BI216" s="62">
        <f t="shared" si="85"/>
        <v>0</v>
      </c>
      <c r="BJ216" s="63">
        <f t="shared" si="86"/>
        <v>0</v>
      </c>
      <c r="BK216" s="63">
        <f t="shared" si="87"/>
        <v>0</v>
      </c>
      <c r="BL216" s="63">
        <f t="shared" si="88"/>
        <v>0</v>
      </c>
      <c r="BM216" s="63">
        <f t="shared" si="89"/>
        <v>0</v>
      </c>
    </row>
    <row r="217" spans="1:65" s="64" customFormat="1" hidden="1" x14ac:dyDescent="0.2">
      <c r="A217" s="77" t="s">
        <v>135</v>
      </c>
      <c r="B217" s="67"/>
      <c r="C217" s="67"/>
      <c r="D217" s="67"/>
      <c r="E217" s="67"/>
      <c r="F217" s="67"/>
      <c r="G217" s="67">
        <f t="shared" si="81"/>
        <v>74</v>
      </c>
      <c r="H217" s="76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>
        <f t="shared" si="82"/>
        <v>0</v>
      </c>
      <c r="W217" s="61"/>
      <c r="X217" s="61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>
        <f t="shared" si="83"/>
        <v>0</v>
      </c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1"/>
      <c r="AU217" s="61"/>
      <c r="AV217" s="61">
        <f t="shared" si="84"/>
        <v>0</v>
      </c>
      <c r="AW217" s="61"/>
      <c r="AX217" s="61"/>
      <c r="AY217" s="61"/>
      <c r="AZ217" s="61"/>
      <c r="BA217" s="61"/>
      <c r="BB217" s="61"/>
      <c r="BC217" s="61"/>
      <c r="BD217" s="61"/>
      <c r="BE217" s="61"/>
      <c r="BF217" s="61"/>
      <c r="BG217" s="61"/>
      <c r="BH217" s="61"/>
      <c r="BI217" s="62">
        <f t="shared" si="85"/>
        <v>0</v>
      </c>
      <c r="BJ217" s="63">
        <f t="shared" si="86"/>
        <v>0</v>
      </c>
      <c r="BK217" s="63">
        <f t="shared" si="87"/>
        <v>0</v>
      </c>
      <c r="BL217" s="63">
        <f t="shared" si="88"/>
        <v>0</v>
      </c>
      <c r="BM217" s="63">
        <f t="shared" si="89"/>
        <v>0</v>
      </c>
    </row>
    <row r="218" spans="1:65" s="64" customFormat="1" hidden="1" x14ac:dyDescent="0.2">
      <c r="A218" s="77" t="s">
        <v>135</v>
      </c>
      <c r="B218" s="67"/>
      <c r="C218" s="67"/>
      <c r="D218" s="67"/>
      <c r="E218" s="67"/>
      <c r="F218" s="67"/>
      <c r="G218" s="67">
        <f t="shared" si="81"/>
        <v>75</v>
      </c>
      <c r="H218" s="76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>
        <f t="shared" si="82"/>
        <v>0</v>
      </c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>
        <f t="shared" si="83"/>
        <v>0</v>
      </c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1"/>
      <c r="AU218" s="61"/>
      <c r="AV218" s="61">
        <f t="shared" si="84"/>
        <v>0</v>
      </c>
      <c r="AW218" s="61"/>
      <c r="AX218" s="61"/>
      <c r="AY218" s="61"/>
      <c r="AZ218" s="61"/>
      <c r="BA218" s="61"/>
      <c r="BB218" s="61"/>
      <c r="BC218" s="61"/>
      <c r="BD218" s="61"/>
      <c r="BE218" s="61"/>
      <c r="BF218" s="61"/>
      <c r="BG218" s="61"/>
      <c r="BH218" s="61"/>
      <c r="BI218" s="62">
        <f t="shared" si="85"/>
        <v>0</v>
      </c>
      <c r="BJ218" s="63">
        <f t="shared" si="86"/>
        <v>0</v>
      </c>
      <c r="BK218" s="63">
        <f t="shared" si="87"/>
        <v>0</v>
      </c>
      <c r="BL218" s="63">
        <f t="shared" si="88"/>
        <v>0</v>
      </c>
      <c r="BM218" s="63">
        <f t="shared" si="89"/>
        <v>0</v>
      </c>
    </row>
    <row r="219" spans="1:65" x14ac:dyDescent="0.2">
      <c r="A219" s="104"/>
      <c r="B219" s="105"/>
      <c r="C219" s="105"/>
      <c r="D219" s="105"/>
      <c r="E219" s="105"/>
      <c r="F219" s="105"/>
      <c r="G219" s="105"/>
      <c r="H219" s="2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49"/>
      <c r="BJ219" s="37"/>
      <c r="BK219" s="37"/>
      <c r="BL219" s="37"/>
      <c r="BM219" s="37"/>
    </row>
    <row r="220" spans="1:65" ht="15" x14ac:dyDescent="0.2">
      <c r="A220" s="136"/>
      <c r="B220" s="137"/>
      <c r="C220" s="137"/>
      <c r="D220" s="137"/>
      <c r="E220" s="137"/>
      <c r="F220" s="137"/>
      <c r="G220" s="137"/>
      <c r="H220" s="15" t="s">
        <v>138</v>
      </c>
      <c r="I220" s="11">
        <f t="shared" ref="I220:AN220" si="90">+I61+I99+I103</f>
        <v>171544232392</v>
      </c>
      <c r="J220" s="11" t="e">
        <f t="shared" si="90"/>
        <v>#REF!</v>
      </c>
      <c r="K220" s="11" t="e">
        <f t="shared" si="90"/>
        <v>#REF!</v>
      </c>
      <c r="L220" s="11" t="e">
        <f t="shared" si="90"/>
        <v>#REF!</v>
      </c>
      <c r="M220" s="11" t="e">
        <f t="shared" si="90"/>
        <v>#REF!</v>
      </c>
      <c r="N220" s="11" t="e">
        <f t="shared" si="90"/>
        <v>#REF!</v>
      </c>
      <c r="O220" s="11" t="e">
        <f t="shared" si="90"/>
        <v>#REF!</v>
      </c>
      <c r="P220" s="11" t="e">
        <f t="shared" si="90"/>
        <v>#REF!</v>
      </c>
      <c r="Q220" s="11" t="e">
        <f t="shared" si="90"/>
        <v>#REF!</v>
      </c>
      <c r="R220" s="11">
        <f t="shared" si="90"/>
        <v>1639527763.5599999</v>
      </c>
      <c r="S220" s="11">
        <f t="shared" si="90"/>
        <v>0</v>
      </c>
      <c r="T220" s="11">
        <f t="shared" si="90"/>
        <v>0</v>
      </c>
      <c r="U220" s="11">
        <f t="shared" si="90"/>
        <v>0</v>
      </c>
      <c r="V220" s="11">
        <f t="shared" si="90"/>
        <v>159518780337.87</v>
      </c>
      <c r="W220" s="11">
        <f t="shared" si="90"/>
        <v>107934432313</v>
      </c>
      <c r="X220" s="11">
        <f t="shared" si="90"/>
        <v>11336114152</v>
      </c>
      <c r="Y220" s="11">
        <f t="shared" si="90"/>
        <v>5358844727</v>
      </c>
      <c r="Z220" s="11">
        <f t="shared" si="90"/>
        <v>1880264315</v>
      </c>
      <c r="AA220" s="11">
        <f t="shared" si="90"/>
        <v>1390202237</v>
      </c>
      <c r="AB220" s="11">
        <f t="shared" si="90"/>
        <v>4283601706.71</v>
      </c>
      <c r="AC220" s="11">
        <f t="shared" si="90"/>
        <v>4644831564</v>
      </c>
      <c r="AD220" s="11">
        <f t="shared" si="90"/>
        <v>4609122626.04</v>
      </c>
      <c r="AE220" s="11">
        <f t="shared" si="90"/>
        <v>4849746134.3899994</v>
      </c>
      <c r="AF220" s="11">
        <f t="shared" si="90"/>
        <v>0</v>
      </c>
      <c r="AG220" s="11">
        <f t="shared" si="90"/>
        <v>0</v>
      </c>
      <c r="AH220" s="11">
        <f t="shared" si="90"/>
        <v>0</v>
      </c>
      <c r="AI220" s="11">
        <f t="shared" si="90"/>
        <v>146287159775.13998</v>
      </c>
      <c r="AJ220" s="11">
        <f t="shared" si="90"/>
        <v>6755442900</v>
      </c>
      <c r="AK220" s="11">
        <f t="shared" si="90"/>
        <v>14087901492</v>
      </c>
      <c r="AL220" s="11">
        <f t="shared" si="90"/>
        <v>8860400071</v>
      </c>
      <c r="AM220" s="11">
        <f t="shared" si="90"/>
        <v>11437682948</v>
      </c>
      <c r="AN220" s="11">
        <f t="shared" si="90"/>
        <v>14466445258</v>
      </c>
      <c r="AO220" s="11">
        <f t="shared" ref="AO220:BM220" si="91">+AO61+AO99+AO103</f>
        <v>9661346981</v>
      </c>
      <c r="AP220" s="11">
        <f t="shared" si="91"/>
        <v>12700810729.709999</v>
      </c>
      <c r="AQ220" s="11">
        <f t="shared" si="91"/>
        <v>8275276682</v>
      </c>
      <c r="AR220" s="11">
        <f t="shared" si="91"/>
        <v>13605509663.369999</v>
      </c>
      <c r="AS220" s="11">
        <f t="shared" si="91"/>
        <v>0</v>
      </c>
      <c r="AT220" s="11">
        <f t="shared" si="91"/>
        <v>0</v>
      </c>
      <c r="AU220" s="11">
        <f t="shared" si="91"/>
        <v>0</v>
      </c>
      <c r="AV220" s="11">
        <f t="shared" si="91"/>
        <v>99850816725.080002</v>
      </c>
      <c r="AW220" s="11">
        <f t="shared" si="91"/>
        <v>6755442900</v>
      </c>
      <c r="AX220" s="11">
        <f t="shared" si="91"/>
        <v>12725125453</v>
      </c>
      <c r="AY220" s="11">
        <f t="shared" si="91"/>
        <v>8846061749</v>
      </c>
      <c r="AZ220" s="11">
        <f t="shared" si="91"/>
        <v>12777653704</v>
      </c>
      <c r="BA220" s="11">
        <f t="shared" si="91"/>
        <v>14378418668</v>
      </c>
      <c r="BB220" s="11">
        <f t="shared" si="91"/>
        <v>9375282573</v>
      </c>
      <c r="BC220" s="11">
        <f t="shared" si="91"/>
        <v>13047660757.709999</v>
      </c>
      <c r="BD220" s="11">
        <f t="shared" si="91"/>
        <v>8307139718</v>
      </c>
      <c r="BE220" s="11">
        <f t="shared" si="91"/>
        <v>13635886850.369999</v>
      </c>
      <c r="BF220" s="11" t="e">
        <f t="shared" si="91"/>
        <v>#REF!</v>
      </c>
      <c r="BG220" s="11" t="e">
        <f t="shared" si="91"/>
        <v>#REF!</v>
      </c>
      <c r="BH220" s="11" t="e">
        <f t="shared" si="91"/>
        <v>#REF!</v>
      </c>
      <c r="BI220" s="48">
        <f t="shared" si="91"/>
        <v>99848672373.080002</v>
      </c>
      <c r="BJ220" s="36">
        <f t="shared" si="91"/>
        <v>12025452054.130001</v>
      </c>
      <c r="BK220" s="36">
        <f t="shared" si="91"/>
        <v>13231620562.73</v>
      </c>
      <c r="BL220" s="36">
        <f t="shared" si="91"/>
        <v>46436343050.059998</v>
      </c>
      <c r="BM220" s="36">
        <f t="shared" si="91"/>
        <v>2144352</v>
      </c>
    </row>
    <row r="221" spans="1:65" ht="30.75" thickBot="1" x14ac:dyDescent="0.25">
      <c r="A221" s="138"/>
      <c r="B221" s="139"/>
      <c r="C221" s="139"/>
      <c r="D221" s="139"/>
      <c r="E221" s="139"/>
      <c r="F221" s="139"/>
      <c r="G221" s="139"/>
      <c r="H221" s="55" t="s">
        <v>139</v>
      </c>
      <c r="I221" s="56">
        <f t="shared" ref="I221:AN221" si="92">+I59+I220</f>
        <v>218733770535</v>
      </c>
      <c r="J221" s="56" t="e">
        <f t="shared" si="92"/>
        <v>#REF!</v>
      </c>
      <c r="K221" s="56" t="e">
        <f t="shared" si="92"/>
        <v>#REF!</v>
      </c>
      <c r="L221" s="56" t="e">
        <f t="shared" si="92"/>
        <v>#REF!</v>
      </c>
      <c r="M221" s="56" t="e">
        <f t="shared" si="92"/>
        <v>#REF!</v>
      </c>
      <c r="N221" s="56" t="e">
        <f t="shared" si="92"/>
        <v>#REF!</v>
      </c>
      <c r="O221" s="56" t="e">
        <f t="shared" si="92"/>
        <v>#REF!</v>
      </c>
      <c r="P221" s="56" t="e">
        <f t="shared" si="92"/>
        <v>#REF!</v>
      </c>
      <c r="Q221" s="56" t="e">
        <f t="shared" si="92"/>
        <v>#REF!</v>
      </c>
      <c r="R221" s="56">
        <f t="shared" si="92"/>
        <v>3777851223.5599999</v>
      </c>
      <c r="S221" s="56">
        <f t="shared" si="92"/>
        <v>0</v>
      </c>
      <c r="T221" s="56">
        <f t="shared" si="92"/>
        <v>0</v>
      </c>
      <c r="U221" s="56">
        <f t="shared" si="92"/>
        <v>0</v>
      </c>
      <c r="V221" s="56">
        <f t="shared" si="92"/>
        <v>190141892250.87</v>
      </c>
      <c r="W221" s="56">
        <f t="shared" si="92"/>
        <v>110682474076</v>
      </c>
      <c r="X221" s="56">
        <f t="shared" si="92"/>
        <v>13426024164</v>
      </c>
      <c r="Y221" s="56">
        <f t="shared" si="92"/>
        <v>8327473799</v>
      </c>
      <c r="Z221" s="56">
        <f t="shared" si="92"/>
        <v>5196775724</v>
      </c>
      <c r="AA221" s="56">
        <f t="shared" si="92"/>
        <v>4238434202</v>
      </c>
      <c r="AB221" s="56">
        <f t="shared" si="92"/>
        <v>7694208758.71</v>
      </c>
      <c r="AC221" s="56">
        <f t="shared" si="92"/>
        <v>9191098856</v>
      </c>
      <c r="AD221" s="56">
        <f t="shared" si="92"/>
        <v>8358901128.04</v>
      </c>
      <c r="AE221" s="56">
        <f t="shared" si="92"/>
        <v>8158605574.3899994</v>
      </c>
      <c r="AF221" s="56">
        <f t="shared" si="92"/>
        <v>0</v>
      </c>
      <c r="AG221" s="56">
        <f t="shared" si="92"/>
        <v>0</v>
      </c>
      <c r="AH221" s="56">
        <f t="shared" si="92"/>
        <v>0</v>
      </c>
      <c r="AI221" s="56">
        <f t="shared" si="92"/>
        <v>175273996282.13998</v>
      </c>
      <c r="AJ221" s="56">
        <f t="shared" si="92"/>
        <v>7344270382</v>
      </c>
      <c r="AK221" s="56">
        <f t="shared" si="92"/>
        <v>15984815532</v>
      </c>
      <c r="AL221" s="56">
        <f t="shared" si="92"/>
        <v>11961119466</v>
      </c>
      <c r="AM221" s="56">
        <f t="shared" si="92"/>
        <v>15129431476</v>
      </c>
      <c r="AN221" s="56">
        <f t="shared" si="92"/>
        <v>18415842583</v>
      </c>
      <c r="AO221" s="56">
        <f t="shared" ref="AO221:BM221" si="93">+AO59+AO220</f>
        <v>13348621564</v>
      </c>
      <c r="AP221" s="56">
        <f t="shared" si="93"/>
        <v>16497468943.709999</v>
      </c>
      <c r="AQ221" s="56">
        <f t="shared" si="93"/>
        <v>11516225429</v>
      </c>
      <c r="AR221" s="56">
        <f t="shared" si="93"/>
        <v>16049098282.369999</v>
      </c>
      <c r="AS221" s="56">
        <f t="shared" si="93"/>
        <v>0</v>
      </c>
      <c r="AT221" s="56">
        <f t="shared" si="93"/>
        <v>0</v>
      </c>
      <c r="AU221" s="56">
        <f t="shared" si="93"/>
        <v>0</v>
      </c>
      <c r="AV221" s="56">
        <f t="shared" si="93"/>
        <v>126246893658.08</v>
      </c>
      <c r="AW221" s="56">
        <f t="shared" si="93"/>
        <v>7344270382</v>
      </c>
      <c r="AX221" s="56">
        <f t="shared" si="93"/>
        <v>14609731341</v>
      </c>
      <c r="AY221" s="56">
        <f t="shared" si="93"/>
        <v>11956165280</v>
      </c>
      <c r="AZ221" s="56">
        <f t="shared" si="93"/>
        <v>16472326248</v>
      </c>
      <c r="BA221" s="56">
        <f t="shared" si="93"/>
        <v>18322695881</v>
      </c>
      <c r="BB221" s="56">
        <f t="shared" si="93"/>
        <v>13067677268</v>
      </c>
      <c r="BC221" s="56">
        <f t="shared" si="93"/>
        <v>16844318971.709999</v>
      </c>
      <c r="BD221" s="56">
        <f t="shared" si="93"/>
        <v>11548088465</v>
      </c>
      <c r="BE221" s="56">
        <f t="shared" si="93"/>
        <v>16079475469.369999</v>
      </c>
      <c r="BF221" s="56" t="e">
        <f t="shared" si="93"/>
        <v>#REF!</v>
      </c>
      <c r="BG221" s="56" t="e">
        <f t="shared" si="93"/>
        <v>#REF!</v>
      </c>
      <c r="BH221" s="56" t="e">
        <f t="shared" si="93"/>
        <v>#REF!</v>
      </c>
      <c r="BI221" s="57">
        <f t="shared" si="93"/>
        <v>126244749306.08</v>
      </c>
      <c r="BJ221" s="36">
        <f t="shared" si="93"/>
        <v>28591878284.130001</v>
      </c>
      <c r="BK221" s="36">
        <f t="shared" si="93"/>
        <v>14867895968.73</v>
      </c>
      <c r="BL221" s="36">
        <f t="shared" si="93"/>
        <v>49027102624.059998</v>
      </c>
      <c r="BM221" s="36">
        <f t="shared" si="93"/>
        <v>2144352</v>
      </c>
    </row>
    <row r="223" spans="1:65" x14ac:dyDescent="0.2"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</row>
    <row r="224" spans="1:65" x14ac:dyDescent="0.2"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  <c r="AI224" s="94"/>
      <c r="AJ224" s="94"/>
      <c r="AK224" s="94"/>
      <c r="AL224" s="94"/>
      <c r="AM224" s="94"/>
      <c r="AN224" s="94"/>
      <c r="AO224" s="94"/>
      <c r="AP224" s="94"/>
      <c r="AQ224" s="94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</row>
    <row r="225" spans="8:61" x14ac:dyDescent="0.2"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</row>
    <row r="231" spans="8:61" ht="15" x14ac:dyDescent="0.2">
      <c r="H231" s="91" t="s">
        <v>161</v>
      </c>
      <c r="AJ231" s="132" t="s">
        <v>163</v>
      </c>
      <c r="AK231" s="132"/>
      <c r="AL231" s="132"/>
      <c r="AM231" s="132"/>
      <c r="AN231" s="132"/>
      <c r="AO231" s="132"/>
      <c r="AP231" s="132"/>
      <c r="AQ231" s="132"/>
      <c r="AR231" s="132"/>
      <c r="AS231" s="132"/>
      <c r="AT231" s="132"/>
      <c r="AU231" s="132"/>
      <c r="AV231" s="132"/>
    </row>
    <row r="232" spans="8:61" x14ac:dyDescent="0.2">
      <c r="H232" s="92" t="s">
        <v>162</v>
      </c>
      <c r="AJ232" s="131" t="s">
        <v>164</v>
      </c>
      <c r="AK232" s="131"/>
      <c r="AL232" s="131"/>
      <c r="AM232" s="131"/>
      <c r="AN232" s="131"/>
      <c r="AO232" s="131"/>
      <c r="AP232" s="131"/>
      <c r="AQ232" s="131"/>
      <c r="AR232" s="131"/>
      <c r="AS232" s="131"/>
      <c r="AT232" s="131"/>
      <c r="AU232" s="131"/>
      <c r="AV232" s="131"/>
    </row>
  </sheetData>
  <mergeCells count="20">
    <mergeCell ref="A3:BI3"/>
    <mergeCell ref="A4:BI4"/>
    <mergeCell ref="A5:BI5"/>
    <mergeCell ref="A7:G7"/>
    <mergeCell ref="H7:H9"/>
    <mergeCell ref="BI8:BI9"/>
    <mergeCell ref="BM7:BM9"/>
    <mergeCell ref="A8:A9"/>
    <mergeCell ref="F8:F9"/>
    <mergeCell ref="G8:G9"/>
    <mergeCell ref="I8:I9"/>
    <mergeCell ref="V8:V9"/>
    <mergeCell ref="AI8:AI9"/>
    <mergeCell ref="AV8:AV9"/>
    <mergeCell ref="BJ7:BJ9"/>
    <mergeCell ref="A220:G221"/>
    <mergeCell ref="AJ231:AV231"/>
    <mergeCell ref="AJ232:AV232"/>
    <mergeCell ref="BK7:BK9"/>
    <mergeCell ref="BL7:BL9"/>
  </mergeCells>
  <printOptions horizontalCentered="1"/>
  <pageMargins left="0.31496062992125984" right="0.15748031496062992" top="0.19685039370078741" bottom="0.15748031496062992" header="0.31496062992125984" footer="0.31496062992125984"/>
  <pageSetup paperSize="120" scale="61" fitToHeight="6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0"/>
  <sheetViews>
    <sheetView topLeftCell="I7" zoomScale="115" zoomScaleNormal="115" zoomScalePageLayoutView="115" workbookViewId="0">
      <pane ySplit="2385" topLeftCell="A4" activePane="bottomLeft"/>
      <selection activeCell="R7" sqref="R7"/>
      <selection pane="bottomLeft" activeCell="BI11" sqref="BI11"/>
    </sheetView>
  </sheetViews>
  <sheetFormatPr baseColWidth="10" defaultColWidth="10.85546875" defaultRowHeight="14.25" x14ac:dyDescent="0.2"/>
  <cols>
    <col min="1" max="1" width="6.28515625" style="30" bestFit="1" customWidth="1"/>
    <col min="2" max="2" width="7.42578125" style="30" bestFit="1" customWidth="1"/>
    <col min="3" max="5" width="7.140625" style="30" bestFit="1" customWidth="1"/>
    <col min="6" max="6" width="3.42578125" style="30" bestFit="1" customWidth="1"/>
    <col min="7" max="7" width="6.140625" style="30" bestFit="1" customWidth="1"/>
    <col min="8" max="8" width="48.42578125" style="3" bestFit="1" customWidth="1"/>
    <col min="9" max="9" width="19" style="20" customWidth="1"/>
    <col min="10" max="10" width="19.42578125" style="3" hidden="1" customWidth="1"/>
    <col min="11" max="12" width="18.28515625" style="3" hidden="1" customWidth="1"/>
    <col min="13" max="14" width="17.140625" style="3" hidden="1" customWidth="1"/>
    <col min="15" max="16" width="18.28515625" style="3" hidden="1" customWidth="1"/>
    <col min="17" max="17" width="20.28515625" style="3" hidden="1" customWidth="1"/>
    <col min="18" max="18" width="17.85546875" style="3" bestFit="1" customWidth="1"/>
    <col min="19" max="19" width="11.85546875" style="3" hidden="1" customWidth="1"/>
    <col min="20" max="20" width="14" style="3" hidden="1" customWidth="1"/>
    <col min="21" max="21" width="13.140625" style="3" hidden="1" customWidth="1"/>
    <col min="22" max="22" width="19.42578125" style="3" bestFit="1" customWidth="1"/>
    <col min="23" max="23" width="19.42578125" style="3" hidden="1" customWidth="1"/>
    <col min="24" max="26" width="17.85546875" style="3" hidden="1" customWidth="1"/>
    <col min="27" max="27" width="18" style="3" hidden="1" customWidth="1"/>
    <col min="28" max="29" width="17.85546875" style="3" hidden="1" customWidth="1"/>
    <col min="30" max="30" width="18.28515625" style="3" hidden="1" customWidth="1"/>
    <col min="31" max="31" width="17.85546875" style="3" customWidth="1"/>
    <col min="32" max="34" width="17.85546875" style="3" hidden="1" customWidth="1"/>
    <col min="35" max="35" width="21.28515625" style="3" bestFit="1" customWidth="1"/>
    <col min="36" max="36" width="17.140625" style="3" hidden="1" customWidth="1"/>
    <col min="37" max="43" width="18.28515625" style="3" hidden="1" customWidth="1"/>
    <col min="44" max="44" width="18.28515625" style="3" bestFit="1" customWidth="1"/>
    <col min="45" max="45" width="20.7109375" style="3" hidden="1" customWidth="1"/>
    <col min="46" max="46" width="17.140625" style="3" hidden="1" customWidth="1"/>
    <col min="47" max="47" width="16.7109375" style="3" hidden="1" customWidth="1"/>
    <col min="48" max="48" width="19.42578125" style="3" bestFit="1" customWidth="1"/>
    <col min="49" max="49" width="17.140625" style="3" hidden="1" customWidth="1"/>
    <col min="50" max="56" width="18.28515625" style="3" hidden="1" customWidth="1"/>
    <col min="57" max="57" width="18.28515625" style="3" bestFit="1" customWidth="1"/>
    <col min="58" max="58" width="11.42578125" style="3" hidden="1" customWidth="1"/>
    <col min="59" max="59" width="14" style="3" hidden="1" customWidth="1"/>
    <col min="60" max="60" width="13.140625" style="3" hidden="1" customWidth="1"/>
    <col min="61" max="61" width="19.42578125" style="3" bestFit="1" customWidth="1"/>
    <col min="62" max="62" width="19.42578125" style="35" bestFit="1" customWidth="1"/>
    <col min="63" max="63" width="18.42578125" style="35" bestFit="1" customWidth="1"/>
    <col min="64" max="64" width="18.28515625" style="35" bestFit="1" customWidth="1"/>
    <col min="65" max="65" width="17.140625" style="35" bestFit="1" customWidth="1"/>
    <col min="66" max="66" width="13.85546875" style="3" bestFit="1" customWidth="1"/>
    <col min="67" max="16384" width="10.85546875" style="3"/>
  </cols>
  <sheetData>
    <row r="1" spans="1:65" x14ac:dyDescent="0.2">
      <c r="A1" s="33"/>
      <c r="B1" s="33"/>
      <c r="C1" s="33"/>
      <c r="D1" s="33"/>
      <c r="E1" s="33"/>
      <c r="F1" s="33"/>
      <c r="G1" s="33"/>
      <c r="H1" s="1"/>
      <c r="I1" s="2"/>
    </row>
    <row r="2" spans="1:65" x14ac:dyDescent="0.2">
      <c r="A2" s="33"/>
      <c r="B2" s="33"/>
      <c r="C2" s="33"/>
      <c r="D2" s="33"/>
      <c r="E2" s="33"/>
      <c r="F2" s="33"/>
      <c r="G2" s="33"/>
      <c r="H2" s="1"/>
      <c r="I2" s="2"/>
    </row>
    <row r="3" spans="1:65" ht="15" customHeight="1" x14ac:dyDescent="0.2">
      <c r="A3" s="125" t="s">
        <v>79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</row>
    <row r="4" spans="1:65" ht="15" customHeight="1" x14ac:dyDescent="0.2">
      <c r="A4" s="126" t="s">
        <v>215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</row>
    <row r="5" spans="1:65" ht="15" customHeight="1" x14ac:dyDescent="0.2">
      <c r="A5" s="126" t="s">
        <v>216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</row>
    <row r="6" spans="1:65" ht="15.75" thickBot="1" x14ac:dyDescent="0.25">
      <c r="A6" s="5"/>
      <c r="B6" s="5"/>
      <c r="C6" s="5"/>
      <c r="D6" s="5"/>
      <c r="E6" s="5"/>
      <c r="F6" s="5"/>
      <c r="G6" s="5"/>
      <c r="H6" s="6"/>
      <c r="I6" s="7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BI6" s="8" t="s">
        <v>207</v>
      </c>
    </row>
    <row r="7" spans="1:65" s="8" customFormat="1" ht="25.5" customHeight="1" x14ac:dyDescent="0.2">
      <c r="A7" s="133" t="s">
        <v>140</v>
      </c>
      <c r="B7" s="127"/>
      <c r="C7" s="127"/>
      <c r="D7" s="127"/>
      <c r="E7" s="127"/>
      <c r="F7" s="127"/>
      <c r="G7" s="127"/>
      <c r="H7" s="127" t="s">
        <v>0</v>
      </c>
      <c r="I7" s="42" t="s">
        <v>1</v>
      </c>
      <c r="J7" s="102" t="s">
        <v>142</v>
      </c>
      <c r="K7" s="102" t="s">
        <v>142</v>
      </c>
      <c r="L7" s="102" t="s">
        <v>142</v>
      </c>
      <c r="M7" s="102" t="s">
        <v>142</v>
      </c>
      <c r="N7" s="102" t="s">
        <v>142</v>
      </c>
      <c r="O7" s="102" t="s">
        <v>142</v>
      </c>
      <c r="P7" s="102" t="s">
        <v>142</v>
      </c>
      <c r="Q7" s="102" t="s">
        <v>142</v>
      </c>
      <c r="R7" s="102" t="s">
        <v>142</v>
      </c>
      <c r="S7" s="102" t="s">
        <v>142</v>
      </c>
      <c r="T7" s="102" t="s">
        <v>142</v>
      </c>
      <c r="U7" s="102" t="s">
        <v>142</v>
      </c>
      <c r="V7" s="102" t="s">
        <v>142</v>
      </c>
      <c r="W7" s="102" t="s">
        <v>143</v>
      </c>
      <c r="X7" s="102" t="s">
        <v>143</v>
      </c>
      <c r="Y7" s="102" t="s">
        <v>143</v>
      </c>
      <c r="Z7" s="102" t="s">
        <v>143</v>
      </c>
      <c r="AA7" s="102" t="s">
        <v>143</v>
      </c>
      <c r="AB7" s="102" t="s">
        <v>143</v>
      </c>
      <c r="AC7" s="102" t="s">
        <v>143</v>
      </c>
      <c r="AD7" s="102" t="s">
        <v>143</v>
      </c>
      <c r="AE7" s="102" t="s">
        <v>143</v>
      </c>
      <c r="AF7" s="102" t="s">
        <v>143</v>
      </c>
      <c r="AG7" s="102" t="s">
        <v>143</v>
      </c>
      <c r="AH7" s="102" t="s">
        <v>143</v>
      </c>
      <c r="AI7" s="102" t="s">
        <v>143</v>
      </c>
      <c r="AJ7" s="102" t="s">
        <v>144</v>
      </c>
      <c r="AK7" s="102" t="s">
        <v>144</v>
      </c>
      <c r="AL7" s="102" t="s">
        <v>144</v>
      </c>
      <c r="AM7" s="102" t="s">
        <v>144</v>
      </c>
      <c r="AN7" s="102" t="s">
        <v>144</v>
      </c>
      <c r="AO7" s="102" t="s">
        <v>144</v>
      </c>
      <c r="AP7" s="102" t="s">
        <v>144</v>
      </c>
      <c r="AQ7" s="102" t="s">
        <v>144</v>
      </c>
      <c r="AR7" s="43" t="s">
        <v>144</v>
      </c>
      <c r="AS7" s="43" t="s">
        <v>144</v>
      </c>
      <c r="AT7" s="43" t="s">
        <v>144</v>
      </c>
      <c r="AU7" s="43" t="s">
        <v>144</v>
      </c>
      <c r="AV7" s="43" t="s">
        <v>144</v>
      </c>
      <c r="AW7" s="43" t="s">
        <v>145</v>
      </c>
      <c r="AX7" s="43" t="s">
        <v>145</v>
      </c>
      <c r="AY7" s="43" t="s">
        <v>145</v>
      </c>
      <c r="AZ7" s="43" t="s">
        <v>145</v>
      </c>
      <c r="BA7" s="43" t="s">
        <v>145</v>
      </c>
      <c r="BB7" s="43" t="s">
        <v>145</v>
      </c>
      <c r="BC7" s="43" t="s">
        <v>145</v>
      </c>
      <c r="BD7" s="43" t="s">
        <v>145</v>
      </c>
      <c r="BE7" s="43" t="s">
        <v>145</v>
      </c>
      <c r="BF7" s="43" t="s">
        <v>145</v>
      </c>
      <c r="BG7" s="43" t="s">
        <v>145</v>
      </c>
      <c r="BH7" s="43" t="s">
        <v>145</v>
      </c>
      <c r="BI7" s="44" t="s">
        <v>145</v>
      </c>
      <c r="BJ7" s="135" t="s">
        <v>165</v>
      </c>
      <c r="BK7" s="130" t="s">
        <v>166</v>
      </c>
      <c r="BL7" s="130" t="s">
        <v>167</v>
      </c>
      <c r="BM7" s="130" t="s">
        <v>168</v>
      </c>
    </row>
    <row r="8" spans="1:65" s="8" customFormat="1" ht="35.25" customHeight="1" x14ac:dyDescent="0.2">
      <c r="A8" s="134" t="s">
        <v>2</v>
      </c>
      <c r="B8" s="103" t="s">
        <v>3</v>
      </c>
      <c r="C8" s="103" t="s">
        <v>4</v>
      </c>
      <c r="D8" s="103" t="s">
        <v>5</v>
      </c>
      <c r="E8" s="103" t="s">
        <v>6</v>
      </c>
      <c r="F8" s="128"/>
      <c r="G8" s="128" t="s">
        <v>7</v>
      </c>
      <c r="H8" s="128"/>
      <c r="I8" s="129" t="s">
        <v>141</v>
      </c>
      <c r="J8" s="103" t="s">
        <v>146</v>
      </c>
      <c r="K8" s="103" t="s">
        <v>147</v>
      </c>
      <c r="L8" s="103" t="s">
        <v>146</v>
      </c>
      <c r="M8" s="103" t="s">
        <v>146</v>
      </c>
      <c r="N8" s="103" t="s">
        <v>146</v>
      </c>
      <c r="O8" s="103" t="s">
        <v>146</v>
      </c>
      <c r="P8" s="103" t="s">
        <v>146</v>
      </c>
      <c r="Q8" s="103" t="s">
        <v>146</v>
      </c>
      <c r="R8" s="103" t="s">
        <v>146</v>
      </c>
      <c r="S8" s="103" t="s">
        <v>146</v>
      </c>
      <c r="T8" s="103" t="s">
        <v>146</v>
      </c>
      <c r="U8" s="103" t="s">
        <v>146</v>
      </c>
      <c r="V8" s="128" t="s">
        <v>148</v>
      </c>
      <c r="W8" s="103" t="s">
        <v>146</v>
      </c>
      <c r="X8" s="103" t="s">
        <v>146</v>
      </c>
      <c r="Y8" s="103" t="s">
        <v>146</v>
      </c>
      <c r="Z8" s="103" t="s">
        <v>146</v>
      </c>
      <c r="AA8" s="103" t="s">
        <v>146</v>
      </c>
      <c r="AB8" s="103" t="s">
        <v>146</v>
      </c>
      <c r="AC8" s="103" t="s">
        <v>147</v>
      </c>
      <c r="AD8" s="103" t="s">
        <v>147</v>
      </c>
      <c r="AE8" s="103" t="s">
        <v>146</v>
      </c>
      <c r="AF8" s="103" t="s">
        <v>146</v>
      </c>
      <c r="AG8" s="103" t="s">
        <v>146</v>
      </c>
      <c r="AH8" s="103" t="s">
        <v>146</v>
      </c>
      <c r="AI8" s="128" t="s">
        <v>149</v>
      </c>
      <c r="AJ8" s="103" t="s">
        <v>146</v>
      </c>
      <c r="AK8" s="103" t="s">
        <v>146</v>
      </c>
      <c r="AL8" s="103" t="s">
        <v>146</v>
      </c>
      <c r="AM8" s="103" t="s">
        <v>146</v>
      </c>
      <c r="AN8" s="103" t="s">
        <v>146</v>
      </c>
      <c r="AO8" s="103" t="s">
        <v>146</v>
      </c>
      <c r="AP8" s="103" t="s">
        <v>146</v>
      </c>
      <c r="AQ8" s="103" t="s">
        <v>147</v>
      </c>
      <c r="AR8" s="108" t="s">
        <v>146</v>
      </c>
      <c r="AS8" s="108" t="s">
        <v>146</v>
      </c>
      <c r="AT8" s="108" t="s">
        <v>146</v>
      </c>
      <c r="AU8" s="108" t="s">
        <v>146</v>
      </c>
      <c r="AV8" s="140" t="s">
        <v>150</v>
      </c>
      <c r="AW8" s="108" t="s">
        <v>146</v>
      </c>
      <c r="AX8" s="108" t="s">
        <v>146</v>
      </c>
      <c r="AY8" s="108" t="s">
        <v>146</v>
      </c>
      <c r="AZ8" s="108" t="s">
        <v>146</v>
      </c>
      <c r="BA8" s="108" t="s">
        <v>146</v>
      </c>
      <c r="BB8" s="108" t="s">
        <v>146</v>
      </c>
      <c r="BC8" s="108" t="s">
        <v>146</v>
      </c>
      <c r="BD8" s="108" t="s">
        <v>146</v>
      </c>
      <c r="BE8" s="108" t="s">
        <v>146</v>
      </c>
      <c r="BF8" s="108" t="s">
        <v>146</v>
      </c>
      <c r="BG8" s="108" t="s">
        <v>146</v>
      </c>
      <c r="BH8" s="108" t="s">
        <v>146</v>
      </c>
      <c r="BI8" s="141" t="s">
        <v>149</v>
      </c>
      <c r="BJ8" s="135"/>
      <c r="BK8" s="130"/>
      <c r="BL8" s="130"/>
      <c r="BM8" s="130"/>
    </row>
    <row r="9" spans="1:65" s="8" customFormat="1" ht="30" customHeight="1" x14ac:dyDescent="0.2">
      <c r="A9" s="134"/>
      <c r="B9" s="103" t="s">
        <v>8</v>
      </c>
      <c r="C9" s="103" t="s">
        <v>9</v>
      </c>
      <c r="D9" s="103" t="s">
        <v>10</v>
      </c>
      <c r="E9" s="103" t="s">
        <v>11</v>
      </c>
      <c r="F9" s="128"/>
      <c r="G9" s="128"/>
      <c r="H9" s="128"/>
      <c r="I9" s="129"/>
      <c r="J9" s="103" t="s">
        <v>151</v>
      </c>
      <c r="K9" s="103" t="s">
        <v>152</v>
      </c>
      <c r="L9" s="103" t="s">
        <v>153</v>
      </c>
      <c r="M9" s="103" t="s">
        <v>93</v>
      </c>
      <c r="N9" s="103" t="s">
        <v>154</v>
      </c>
      <c r="O9" s="103" t="s">
        <v>95</v>
      </c>
      <c r="P9" s="103" t="s">
        <v>122</v>
      </c>
      <c r="Q9" s="103" t="s">
        <v>155</v>
      </c>
      <c r="R9" s="103" t="s">
        <v>156</v>
      </c>
      <c r="S9" s="103" t="s">
        <v>157</v>
      </c>
      <c r="T9" s="103" t="s">
        <v>158</v>
      </c>
      <c r="U9" s="103" t="s">
        <v>159</v>
      </c>
      <c r="V9" s="128"/>
      <c r="W9" s="103" t="s">
        <v>121</v>
      </c>
      <c r="X9" s="103" t="s">
        <v>91</v>
      </c>
      <c r="Y9" s="103" t="s">
        <v>92</v>
      </c>
      <c r="Z9" s="103" t="s">
        <v>93</v>
      </c>
      <c r="AA9" s="103" t="s">
        <v>94</v>
      </c>
      <c r="AB9" s="103" t="s">
        <v>95</v>
      </c>
      <c r="AC9" s="103" t="s">
        <v>160</v>
      </c>
      <c r="AD9" s="103" t="s">
        <v>123</v>
      </c>
      <c r="AE9" s="103" t="s">
        <v>124</v>
      </c>
      <c r="AF9" s="103" t="s">
        <v>125</v>
      </c>
      <c r="AG9" s="103" t="s">
        <v>126</v>
      </c>
      <c r="AH9" s="103" t="s">
        <v>127</v>
      </c>
      <c r="AI9" s="128"/>
      <c r="AJ9" s="103" t="s">
        <v>121</v>
      </c>
      <c r="AK9" s="103" t="s">
        <v>91</v>
      </c>
      <c r="AL9" s="103" t="s">
        <v>92</v>
      </c>
      <c r="AM9" s="103" t="s">
        <v>93</v>
      </c>
      <c r="AN9" s="103" t="s">
        <v>154</v>
      </c>
      <c r="AO9" s="103" t="s">
        <v>95</v>
      </c>
      <c r="AP9" s="103" t="s">
        <v>122</v>
      </c>
      <c r="AQ9" s="103" t="s">
        <v>123</v>
      </c>
      <c r="AR9" s="108" t="s">
        <v>124</v>
      </c>
      <c r="AS9" s="108" t="s">
        <v>125</v>
      </c>
      <c r="AT9" s="108" t="s">
        <v>126</v>
      </c>
      <c r="AU9" s="108" t="s">
        <v>127</v>
      </c>
      <c r="AV9" s="140"/>
      <c r="AW9" s="108" t="s">
        <v>121</v>
      </c>
      <c r="AX9" s="108" t="s">
        <v>91</v>
      </c>
      <c r="AY9" s="108" t="s">
        <v>92</v>
      </c>
      <c r="AZ9" s="108" t="s">
        <v>93</v>
      </c>
      <c r="BA9" s="108" t="s">
        <v>94</v>
      </c>
      <c r="BB9" s="108" t="s">
        <v>95</v>
      </c>
      <c r="BC9" s="108" t="s">
        <v>122</v>
      </c>
      <c r="BD9" s="108" t="s">
        <v>123</v>
      </c>
      <c r="BE9" s="108" t="s">
        <v>124</v>
      </c>
      <c r="BF9" s="108" t="s">
        <v>125</v>
      </c>
      <c r="BG9" s="108" t="s">
        <v>126</v>
      </c>
      <c r="BH9" s="108" t="s">
        <v>127</v>
      </c>
      <c r="BI9" s="141"/>
      <c r="BJ9" s="135"/>
      <c r="BK9" s="130"/>
      <c r="BL9" s="130"/>
      <c r="BM9" s="130"/>
    </row>
    <row r="10" spans="1:65" ht="15" x14ac:dyDescent="0.2">
      <c r="A10" s="45"/>
      <c r="B10" s="9"/>
      <c r="C10" s="9"/>
      <c r="D10" s="9"/>
      <c r="E10" s="9"/>
      <c r="F10" s="9"/>
      <c r="G10" s="9"/>
      <c r="H10" s="11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46"/>
    </row>
    <row r="11" spans="1:65" ht="15" x14ac:dyDescent="0.2">
      <c r="A11" s="54" t="s">
        <v>135</v>
      </c>
      <c r="B11" s="28"/>
      <c r="C11" s="105"/>
      <c r="D11" s="105"/>
      <c r="E11" s="105"/>
      <c r="F11" s="105"/>
      <c r="G11" s="105"/>
      <c r="H11" s="27" t="s">
        <v>136</v>
      </c>
      <c r="I11" s="18">
        <f>SUM(I12:I88)</f>
        <v>47100000000</v>
      </c>
      <c r="J11" s="18">
        <f t="shared" ref="J11:BH11" si="0">SUM(J12:J88)</f>
        <v>10825167110</v>
      </c>
      <c r="K11" s="18">
        <f t="shared" si="0"/>
        <v>2473314640</v>
      </c>
      <c r="L11" s="18">
        <f t="shared" si="0"/>
        <v>46344640</v>
      </c>
      <c r="M11" s="18">
        <f t="shared" si="0"/>
        <v>38963920</v>
      </c>
      <c r="N11" s="18">
        <f t="shared" si="0"/>
        <v>1524399655</v>
      </c>
      <c r="O11" s="18">
        <f t="shared" si="0"/>
        <v>1942850412</v>
      </c>
      <c r="P11" s="18">
        <f t="shared" si="0"/>
        <v>2202337618</v>
      </c>
      <c r="Q11" s="18">
        <f t="shared" si="0"/>
        <v>977453785</v>
      </c>
      <c r="R11" s="18">
        <f t="shared" si="0"/>
        <v>2069738945</v>
      </c>
      <c r="S11" s="18">
        <f t="shared" si="0"/>
        <v>0</v>
      </c>
      <c r="T11" s="18">
        <f t="shared" si="0"/>
        <v>0</v>
      </c>
      <c r="U11" s="18">
        <f t="shared" si="0"/>
        <v>0</v>
      </c>
      <c r="V11" s="18">
        <f t="shared" si="0"/>
        <v>22100570725</v>
      </c>
      <c r="W11" s="18">
        <f t="shared" si="0"/>
        <v>3139853525</v>
      </c>
      <c r="X11" s="18">
        <f t="shared" si="0"/>
        <v>2322674448</v>
      </c>
      <c r="Y11" s="18">
        <f t="shared" si="0"/>
        <v>2467460537</v>
      </c>
      <c r="Z11" s="18">
        <f t="shared" si="0"/>
        <v>680733823</v>
      </c>
      <c r="AA11" s="18">
        <f t="shared" si="0"/>
        <v>270175359</v>
      </c>
      <c r="AB11" s="18">
        <f t="shared" si="0"/>
        <v>810014859</v>
      </c>
      <c r="AC11" s="18">
        <f t="shared" si="0"/>
        <v>2350729191</v>
      </c>
      <c r="AD11" s="18">
        <f t="shared" si="0"/>
        <v>3022294588</v>
      </c>
      <c r="AE11" s="18">
        <f t="shared" si="0"/>
        <v>2897939970</v>
      </c>
      <c r="AF11" s="18">
        <f t="shared" si="0"/>
        <v>0</v>
      </c>
      <c r="AG11" s="18">
        <f t="shared" si="0"/>
        <v>0</v>
      </c>
      <c r="AH11" s="18">
        <f t="shared" si="0"/>
        <v>0</v>
      </c>
      <c r="AI11" s="18">
        <f t="shared" si="0"/>
        <v>17961876300</v>
      </c>
      <c r="AJ11" s="18">
        <f t="shared" si="0"/>
        <v>0</v>
      </c>
      <c r="AK11" s="18">
        <f t="shared" si="0"/>
        <v>16177594</v>
      </c>
      <c r="AL11" s="18">
        <f t="shared" si="0"/>
        <v>1448877636</v>
      </c>
      <c r="AM11" s="18">
        <f t="shared" si="0"/>
        <v>445854653</v>
      </c>
      <c r="AN11" s="18">
        <f t="shared" si="0"/>
        <v>1774953923</v>
      </c>
      <c r="AO11" s="18">
        <f t="shared" si="0"/>
        <v>1127094617</v>
      </c>
      <c r="AP11" s="18">
        <f t="shared" si="0"/>
        <v>1642313831</v>
      </c>
      <c r="AQ11" s="18">
        <f t="shared" si="0"/>
        <v>964044736.88</v>
      </c>
      <c r="AR11" s="18">
        <f t="shared" si="0"/>
        <v>1880529366</v>
      </c>
      <c r="AS11" s="18">
        <f t="shared" si="0"/>
        <v>0</v>
      </c>
      <c r="AT11" s="18">
        <f t="shared" si="0"/>
        <v>0</v>
      </c>
      <c r="AU11" s="18">
        <f t="shared" si="0"/>
        <v>0</v>
      </c>
      <c r="AV11" s="18">
        <f t="shared" si="0"/>
        <v>9299846356.8800011</v>
      </c>
      <c r="AW11" s="18">
        <f t="shared" si="0"/>
        <v>0</v>
      </c>
      <c r="AX11" s="18">
        <f t="shared" si="0"/>
        <v>16177594</v>
      </c>
      <c r="AY11" s="18">
        <f t="shared" si="0"/>
        <v>409843056</v>
      </c>
      <c r="AZ11" s="18">
        <f t="shared" si="0"/>
        <v>1467821233</v>
      </c>
      <c r="BA11" s="18">
        <f t="shared" si="0"/>
        <v>1791413933</v>
      </c>
      <c r="BB11" s="18">
        <f t="shared" si="0"/>
        <v>936169676</v>
      </c>
      <c r="BC11" s="18">
        <f t="shared" si="0"/>
        <v>1583252123</v>
      </c>
      <c r="BD11" s="18">
        <f t="shared" si="0"/>
        <v>1031439644.88</v>
      </c>
      <c r="BE11" s="18">
        <f t="shared" si="0"/>
        <v>1846584440</v>
      </c>
      <c r="BF11" s="18">
        <f t="shared" si="0"/>
        <v>0</v>
      </c>
      <c r="BG11" s="18">
        <f t="shared" si="0"/>
        <v>0</v>
      </c>
      <c r="BH11" s="18">
        <f t="shared" si="0"/>
        <v>0</v>
      </c>
      <c r="BI11" s="51">
        <f>SUM(BI12:BI88)</f>
        <v>9082701699.8800011</v>
      </c>
      <c r="BJ11" s="39">
        <f>SUM(BJ12:BJ88)</f>
        <v>24999429275</v>
      </c>
      <c r="BK11" s="39">
        <f t="shared" ref="BK11:BM11" si="1">SUM(BK12:BK88)</f>
        <v>4138694425</v>
      </c>
      <c r="BL11" s="39">
        <f t="shared" si="1"/>
        <v>8662029943.1199989</v>
      </c>
      <c r="BM11" s="39">
        <f t="shared" si="1"/>
        <v>217144657</v>
      </c>
    </row>
    <row r="12" spans="1:65" ht="28.5" x14ac:dyDescent="0.2">
      <c r="A12" s="109" t="s">
        <v>135</v>
      </c>
      <c r="B12" s="28"/>
      <c r="C12" s="105"/>
      <c r="D12" s="105"/>
      <c r="E12" s="105"/>
      <c r="F12" s="105"/>
      <c r="G12" s="105">
        <v>24</v>
      </c>
      <c r="H12" s="114" t="s">
        <v>194</v>
      </c>
      <c r="I12" s="110">
        <v>70000000</v>
      </c>
      <c r="J12" s="14"/>
      <c r="K12" s="14"/>
      <c r="L12" s="14"/>
      <c r="M12" s="14"/>
      <c r="N12" s="88"/>
      <c r="O12" s="111"/>
      <c r="P12" s="111">
        <v>50200000</v>
      </c>
      <c r="Q12" s="112">
        <v>0</v>
      </c>
      <c r="R12" s="110">
        <v>0</v>
      </c>
      <c r="S12" s="14"/>
      <c r="T12" s="14"/>
      <c r="U12" s="14"/>
      <c r="V12" s="14">
        <f t="shared" ref="V12:V75" si="2">SUM(J12:U12)</f>
        <v>50200000</v>
      </c>
      <c r="W12" s="14"/>
      <c r="X12" s="14"/>
      <c r="Y12" s="14"/>
      <c r="Z12" s="14"/>
      <c r="AA12" s="88"/>
      <c r="AB12" s="111"/>
      <c r="AC12" s="111">
        <v>6275000</v>
      </c>
      <c r="AD12" s="112">
        <v>1619953</v>
      </c>
      <c r="AE12" s="110">
        <v>24547800</v>
      </c>
      <c r="AF12" s="14"/>
      <c r="AG12" s="14"/>
      <c r="AH12" s="14"/>
      <c r="AI12" s="14">
        <f t="shared" ref="AI12:AI75" si="3">SUM(W12:AH12)</f>
        <v>32442753</v>
      </c>
      <c r="AJ12" s="14"/>
      <c r="AK12" s="14"/>
      <c r="AL12" s="14"/>
      <c r="AM12" s="14"/>
      <c r="AN12" s="88"/>
      <c r="AO12" s="111"/>
      <c r="AP12" s="111">
        <v>0</v>
      </c>
      <c r="AQ12" s="112">
        <v>2874953</v>
      </c>
      <c r="AR12" s="110">
        <v>702800</v>
      </c>
      <c r="AS12" s="14"/>
      <c r="AT12" s="14"/>
      <c r="AU12" s="14"/>
      <c r="AV12" s="14">
        <f t="shared" ref="AV12:AV75" si="4">SUM(AJ12:AU12)</f>
        <v>3577753</v>
      </c>
      <c r="AW12" s="14"/>
      <c r="AX12" s="14"/>
      <c r="AY12" s="14"/>
      <c r="AZ12" s="14"/>
      <c r="BA12" s="88"/>
      <c r="BB12" s="111"/>
      <c r="BC12" s="111">
        <v>0</v>
      </c>
      <c r="BD12" s="112">
        <v>2874953</v>
      </c>
      <c r="BE12" s="112">
        <v>702800</v>
      </c>
      <c r="BF12" s="14"/>
      <c r="BG12" s="14"/>
      <c r="BH12" s="14"/>
      <c r="BI12" s="49">
        <f t="shared" ref="BI12:BI75" si="5">SUM(AW12:BH12)</f>
        <v>3577753</v>
      </c>
      <c r="BJ12" s="37">
        <f t="shared" ref="BJ12:BJ75" si="6">+I12-V12</f>
        <v>19800000</v>
      </c>
      <c r="BK12" s="37">
        <f t="shared" ref="BK12:BK75" si="7">+V12-AI12</f>
        <v>17757247</v>
      </c>
      <c r="BL12" s="37">
        <f t="shared" ref="BL12:BL75" si="8">+AI12-AV12</f>
        <v>28865000</v>
      </c>
      <c r="BM12" s="37">
        <f t="shared" ref="BM12:BM75" si="9">+AV12-BI12</f>
        <v>0</v>
      </c>
    </row>
    <row r="13" spans="1:65" ht="28.5" x14ac:dyDescent="0.2">
      <c r="A13" s="109" t="s">
        <v>135</v>
      </c>
      <c r="B13" s="28"/>
      <c r="C13" s="105"/>
      <c r="D13" s="105"/>
      <c r="E13" s="105"/>
      <c r="F13" s="105"/>
      <c r="G13" s="105">
        <v>49</v>
      </c>
      <c r="H13" s="111" t="s">
        <v>190</v>
      </c>
      <c r="I13" s="110">
        <v>3811965950</v>
      </c>
      <c r="J13" s="14"/>
      <c r="K13" s="14"/>
      <c r="L13" s="14"/>
      <c r="M13" s="14"/>
      <c r="N13" s="88">
        <v>1333639655</v>
      </c>
      <c r="O13" s="111">
        <v>58533200</v>
      </c>
      <c r="P13" s="111">
        <v>974799664</v>
      </c>
      <c r="Q13" s="112">
        <v>0</v>
      </c>
      <c r="R13" s="110">
        <v>0</v>
      </c>
      <c r="S13" s="14"/>
      <c r="T13" s="14"/>
      <c r="U13" s="14"/>
      <c r="V13" s="14">
        <f t="shared" si="2"/>
        <v>2366972519</v>
      </c>
      <c r="W13" s="14"/>
      <c r="X13" s="14"/>
      <c r="Y13" s="14"/>
      <c r="Z13" s="14"/>
      <c r="AA13" s="88">
        <v>102709200</v>
      </c>
      <c r="AB13" s="111">
        <v>0</v>
      </c>
      <c r="AC13" s="111">
        <v>37130982</v>
      </c>
      <c r="AD13" s="112">
        <v>1158556139</v>
      </c>
      <c r="AE13" s="110">
        <v>768028675</v>
      </c>
      <c r="AF13" s="14"/>
      <c r="AG13" s="14"/>
      <c r="AH13" s="14"/>
      <c r="AI13" s="14">
        <f t="shared" si="3"/>
        <v>2066424996</v>
      </c>
      <c r="AJ13" s="14"/>
      <c r="AK13" s="14"/>
      <c r="AL13" s="14"/>
      <c r="AM13" s="14"/>
      <c r="AN13" s="88">
        <v>0</v>
      </c>
      <c r="AO13" s="111">
        <v>0</v>
      </c>
      <c r="AP13" s="111">
        <v>17252415</v>
      </c>
      <c r="AQ13" s="112">
        <v>2921007</v>
      </c>
      <c r="AR13" s="110">
        <v>315236458</v>
      </c>
      <c r="AS13" s="14"/>
      <c r="AT13" s="14"/>
      <c r="AU13" s="14"/>
      <c r="AV13" s="14">
        <f t="shared" si="4"/>
        <v>335409880</v>
      </c>
      <c r="AW13" s="14"/>
      <c r="AX13" s="14"/>
      <c r="AY13" s="14"/>
      <c r="AZ13" s="14"/>
      <c r="BA13" s="88">
        <v>0</v>
      </c>
      <c r="BB13" s="111">
        <v>0</v>
      </c>
      <c r="BC13" s="111">
        <v>17252415</v>
      </c>
      <c r="BD13" s="112">
        <v>2921007</v>
      </c>
      <c r="BE13" s="112">
        <v>315236458</v>
      </c>
      <c r="BF13" s="14"/>
      <c r="BG13" s="14"/>
      <c r="BH13" s="14"/>
      <c r="BI13" s="49">
        <f t="shared" si="5"/>
        <v>335409880</v>
      </c>
      <c r="BJ13" s="37">
        <f t="shared" si="6"/>
        <v>1444993431</v>
      </c>
      <c r="BK13" s="37">
        <f t="shared" si="7"/>
        <v>300547523</v>
      </c>
      <c r="BL13" s="37">
        <f t="shared" si="8"/>
        <v>1731015116</v>
      </c>
      <c r="BM13" s="37">
        <f t="shared" si="9"/>
        <v>0</v>
      </c>
    </row>
    <row r="14" spans="1:65" x14ac:dyDescent="0.2">
      <c r="A14" s="109" t="s">
        <v>135</v>
      </c>
      <c r="B14" s="28"/>
      <c r="C14" s="105"/>
      <c r="D14" s="105"/>
      <c r="E14" s="105"/>
      <c r="F14" s="105"/>
      <c r="G14" s="105">
        <v>0</v>
      </c>
      <c r="H14" s="29" t="s">
        <v>171</v>
      </c>
      <c r="I14" s="110">
        <v>14942026965</v>
      </c>
      <c r="J14" s="88">
        <v>0</v>
      </c>
      <c r="K14" s="111">
        <v>0</v>
      </c>
      <c r="L14" s="111">
        <v>0</v>
      </c>
      <c r="M14" s="111">
        <v>0</v>
      </c>
      <c r="N14" s="88">
        <v>0</v>
      </c>
      <c r="O14" s="111">
        <v>0</v>
      </c>
      <c r="P14" s="111">
        <v>0</v>
      </c>
      <c r="Q14" s="112">
        <v>0</v>
      </c>
      <c r="R14" s="110">
        <v>0</v>
      </c>
      <c r="S14" s="14"/>
      <c r="T14" s="14"/>
      <c r="U14" s="14"/>
      <c r="V14" s="14">
        <f t="shared" si="2"/>
        <v>0</v>
      </c>
      <c r="W14" s="88">
        <v>0</v>
      </c>
      <c r="X14" s="111">
        <v>0</v>
      </c>
      <c r="Y14" s="111">
        <v>0</v>
      </c>
      <c r="Z14" s="111">
        <v>0</v>
      </c>
      <c r="AA14" s="88">
        <v>0</v>
      </c>
      <c r="AB14" s="111">
        <v>0</v>
      </c>
      <c r="AC14" s="111">
        <v>0</v>
      </c>
      <c r="AD14" s="112">
        <v>0</v>
      </c>
      <c r="AE14" s="110">
        <v>0</v>
      </c>
      <c r="AF14" s="14"/>
      <c r="AG14" s="14"/>
      <c r="AH14" s="14"/>
      <c r="AI14" s="14">
        <f t="shared" si="3"/>
        <v>0</v>
      </c>
      <c r="AJ14" s="14">
        <v>0</v>
      </c>
      <c r="AK14" s="111">
        <v>0</v>
      </c>
      <c r="AL14" s="111">
        <v>0</v>
      </c>
      <c r="AM14" s="111">
        <v>0</v>
      </c>
      <c r="AN14" s="88">
        <v>0</v>
      </c>
      <c r="AO14" s="111">
        <v>0</v>
      </c>
      <c r="AP14" s="111">
        <v>0</v>
      </c>
      <c r="AQ14" s="112">
        <v>0</v>
      </c>
      <c r="AR14" s="110">
        <v>0</v>
      </c>
      <c r="AS14" s="14"/>
      <c r="AT14" s="14"/>
      <c r="AU14" s="14"/>
      <c r="AV14" s="14">
        <f t="shared" si="4"/>
        <v>0</v>
      </c>
      <c r="AW14" s="14">
        <v>0</v>
      </c>
      <c r="AX14" s="111">
        <v>0</v>
      </c>
      <c r="AY14" s="111">
        <v>0</v>
      </c>
      <c r="AZ14" s="111">
        <v>0</v>
      </c>
      <c r="BA14" s="88">
        <v>0</v>
      </c>
      <c r="BB14" s="111">
        <v>0</v>
      </c>
      <c r="BC14" s="111">
        <v>0</v>
      </c>
      <c r="BD14" s="112">
        <v>0</v>
      </c>
      <c r="BE14" s="112">
        <v>0</v>
      </c>
      <c r="BF14" s="14"/>
      <c r="BG14" s="14"/>
      <c r="BH14" s="14"/>
      <c r="BI14" s="49">
        <f t="shared" si="5"/>
        <v>0</v>
      </c>
      <c r="BJ14" s="37">
        <f t="shared" si="6"/>
        <v>14942026965</v>
      </c>
      <c r="BK14" s="37">
        <f t="shared" si="7"/>
        <v>0</v>
      </c>
      <c r="BL14" s="37">
        <f t="shared" si="8"/>
        <v>0</v>
      </c>
      <c r="BM14" s="37">
        <f t="shared" si="9"/>
        <v>0</v>
      </c>
    </row>
    <row r="15" spans="1:65" ht="28.5" x14ac:dyDescent="0.2">
      <c r="A15" s="109" t="s">
        <v>137</v>
      </c>
      <c r="B15" s="28"/>
      <c r="C15" s="105"/>
      <c r="D15" s="105"/>
      <c r="E15" s="105"/>
      <c r="F15" s="105"/>
      <c r="G15" s="105">
        <v>1</v>
      </c>
      <c r="H15" s="113" t="s">
        <v>172</v>
      </c>
      <c r="I15" s="110">
        <v>1503565814</v>
      </c>
      <c r="J15" s="88">
        <v>1503565814</v>
      </c>
      <c r="K15" s="111">
        <v>0</v>
      </c>
      <c r="L15" s="111">
        <v>0</v>
      </c>
      <c r="M15" s="111">
        <v>0</v>
      </c>
      <c r="N15" s="88">
        <v>0</v>
      </c>
      <c r="O15" s="111">
        <v>0</v>
      </c>
      <c r="P15" s="111">
        <v>0</v>
      </c>
      <c r="Q15" s="112">
        <v>0</v>
      </c>
      <c r="R15" s="110">
        <v>0</v>
      </c>
      <c r="S15" s="14"/>
      <c r="T15" s="14"/>
      <c r="U15" s="14"/>
      <c r="V15" s="14">
        <f t="shared" si="2"/>
        <v>1503565814</v>
      </c>
      <c r="W15" s="88">
        <v>0</v>
      </c>
      <c r="X15" s="111">
        <v>0</v>
      </c>
      <c r="Y15" s="111">
        <v>1382015062</v>
      </c>
      <c r="Z15" s="111">
        <v>7028000</v>
      </c>
      <c r="AA15" s="88">
        <v>0</v>
      </c>
      <c r="AB15" s="111">
        <v>0</v>
      </c>
      <c r="AC15" s="111">
        <v>0</v>
      </c>
      <c r="AD15" s="112">
        <v>0</v>
      </c>
      <c r="AE15" s="110">
        <v>1638498</v>
      </c>
      <c r="AF15" s="14"/>
      <c r="AG15" s="14"/>
      <c r="AH15" s="14"/>
      <c r="AI15" s="14">
        <f t="shared" si="3"/>
        <v>1390681560</v>
      </c>
      <c r="AJ15" s="14">
        <v>0</v>
      </c>
      <c r="AK15" s="111">
        <v>0</v>
      </c>
      <c r="AL15" s="111">
        <v>0</v>
      </c>
      <c r="AM15" s="111">
        <v>0</v>
      </c>
      <c r="AN15" s="88">
        <v>0</v>
      </c>
      <c r="AO15" s="111">
        <v>198257155</v>
      </c>
      <c r="AP15" s="111">
        <v>0</v>
      </c>
      <c r="AQ15" s="112">
        <v>0</v>
      </c>
      <c r="AR15" s="110">
        <v>3981163</v>
      </c>
      <c r="AS15" s="14"/>
      <c r="AT15" s="14"/>
      <c r="AU15" s="14"/>
      <c r="AV15" s="14">
        <f t="shared" si="4"/>
        <v>202238318</v>
      </c>
      <c r="AW15" s="14">
        <v>0</v>
      </c>
      <c r="AX15" s="111">
        <v>0</v>
      </c>
      <c r="AY15" s="111">
        <v>0</v>
      </c>
      <c r="AZ15" s="111">
        <v>0</v>
      </c>
      <c r="BA15" s="88">
        <v>0</v>
      </c>
      <c r="BB15" s="111">
        <v>198257155</v>
      </c>
      <c r="BC15" s="111">
        <v>0</v>
      </c>
      <c r="BD15" s="112">
        <v>0</v>
      </c>
      <c r="BE15" s="112">
        <v>3981163</v>
      </c>
      <c r="BF15" s="14"/>
      <c r="BG15" s="14"/>
      <c r="BH15" s="14"/>
      <c r="BI15" s="49">
        <f t="shared" si="5"/>
        <v>202238318</v>
      </c>
      <c r="BJ15" s="37">
        <f t="shared" si="6"/>
        <v>0</v>
      </c>
      <c r="BK15" s="37">
        <f t="shared" si="7"/>
        <v>112884254</v>
      </c>
      <c r="BL15" s="37">
        <f t="shared" si="8"/>
        <v>1188443242</v>
      </c>
      <c r="BM15" s="37">
        <f t="shared" si="9"/>
        <v>0</v>
      </c>
    </row>
    <row r="16" spans="1:65" ht="28.5" x14ac:dyDescent="0.2">
      <c r="A16" s="109" t="s">
        <v>137</v>
      </c>
      <c r="B16" s="105"/>
      <c r="C16" s="105"/>
      <c r="D16" s="105"/>
      <c r="E16" s="105"/>
      <c r="F16" s="105"/>
      <c r="G16" s="105">
        <v>2</v>
      </c>
      <c r="H16" s="24" t="s">
        <v>173</v>
      </c>
      <c r="I16" s="110">
        <v>101950000</v>
      </c>
      <c r="J16" s="88">
        <v>101948369</v>
      </c>
      <c r="K16" s="111">
        <v>0</v>
      </c>
      <c r="L16" s="111">
        <v>0</v>
      </c>
      <c r="M16" s="111">
        <v>0</v>
      </c>
      <c r="N16" s="88">
        <v>0</v>
      </c>
      <c r="O16" s="111">
        <v>0</v>
      </c>
      <c r="P16" s="111">
        <v>0</v>
      </c>
      <c r="Q16" s="112">
        <v>0</v>
      </c>
      <c r="R16" s="110">
        <v>0</v>
      </c>
      <c r="S16" s="14"/>
      <c r="T16" s="14"/>
      <c r="U16" s="14"/>
      <c r="V16" s="14">
        <f t="shared" si="2"/>
        <v>101948369</v>
      </c>
      <c r="W16" s="88">
        <v>0</v>
      </c>
      <c r="X16" s="111">
        <v>0</v>
      </c>
      <c r="Y16" s="111">
        <v>99830348</v>
      </c>
      <c r="Z16" s="111">
        <v>0</v>
      </c>
      <c r="AA16" s="88">
        <v>0</v>
      </c>
      <c r="AB16" s="111">
        <v>0</v>
      </c>
      <c r="AC16" s="111">
        <v>0</v>
      </c>
      <c r="AD16" s="112">
        <v>0</v>
      </c>
      <c r="AE16" s="110">
        <v>0</v>
      </c>
      <c r="AF16" s="14"/>
      <c r="AG16" s="14"/>
      <c r="AH16" s="14"/>
      <c r="AI16" s="14">
        <f t="shared" si="3"/>
        <v>99830348</v>
      </c>
      <c r="AJ16" s="14">
        <v>0</v>
      </c>
      <c r="AK16" s="111">
        <v>0</v>
      </c>
      <c r="AL16" s="111">
        <v>0</v>
      </c>
      <c r="AM16" s="111">
        <v>99830348</v>
      </c>
      <c r="AN16" s="88">
        <v>0</v>
      </c>
      <c r="AO16" s="111">
        <v>0</v>
      </c>
      <c r="AP16" s="111">
        <v>0</v>
      </c>
      <c r="AQ16" s="112">
        <v>0</v>
      </c>
      <c r="AR16" s="110">
        <v>0</v>
      </c>
      <c r="AS16" s="14"/>
      <c r="AT16" s="14"/>
      <c r="AU16" s="14"/>
      <c r="AV16" s="14">
        <f t="shared" si="4"/>
        <v>99830348</v>
      </c>
      <c r="AW16" s="14">
        <v>0</v>
      </c>
      <c r="AX16" s="111">
        <v>0</v>
      </c>
      <c r="AY16" s="111">
        <v>0</v>
      </c>
      <c r="AZ16" s="111">
        <v>99830348</v>
      </c>
      <c r="BA16" s="88">
        <v>0</v>
      </c>
      <c r="BB16" s="111">
        <v>0</v>
      </c>
      <c r="BC16" s="111">
        <v>0</v>
      </c>
      <c r="BD16" s="112">
        <v>0</v>
      </c>
      <c r="BE16" s="112">
        <v>0</v>
      </c>
      <c r="BF16" s="14"/>
      <c r="BG16" s="14"/>
      <c r="BH16" s="14"/>
      <c r="BI16" s="49">
        <f t="shared" si="5"/>
        <v>99830348</v>
      </c>
      <c r="BJ16" s="37">
        <f t="shared" si="6"/>
        <v>1631</v>
      </c>
      <c r="BK16" s="37">
        <f t="shared" si="7"/>
        <v>2118021</v>
      </c>
      <c r="BL16" s="37">
        <f t="shared" si="8"/>
        <v>0</v>
      </c>
      <c r="BM16" s="37">
        <f t="shared" si="9"/>
        <v>0</v>
      </c>
    </row>
    <row r="17" spans="1:65" x14ac:dyDescent="0.2">
      <c r="A17" s="109" t="s">
        <v>137</v>
      </c>
      <c r="B17" s="105"/>
      <c r="C17" s="105"/>
      <c r="D17" s="105"/>
      <c r="E17" s="105"/>
      <c r="F17" s="105"/>
      <c r="G17" s="105">
        <v>3</v>
      </c>
      <c r="H17" s="24" t="s">
        <v>174</v>
      </c>
      <c r="I17" s="110">
        <v>3216001500</v>
      </c>
      <c r="J17" s="88">
        <v>2402520000</v>
      </c>
      <c r="K17" s="111">
        <v>0</v>
      </c>
      <c r="L17" s="111">
        <v>0</v>
      </c>
      <c r="M17" s="111">
        <v>0</v>
      </c>
      <c r="N17" s="88">
        <v>0</v>
      </c>
      <c r="O17" s="111">
        <v>0</v>
      </c>
      <c r="P17" s="111">
        <v>0</v>
      </c>
      <c r="Q17" s="112">
        <v>0</v>
      </c>
      <c r="R17" s="110">
        <v>0</v>
      </c>
      <c r="S17" s="14"/>
      <c r="T17" s="14"/>
      <c r="U17" s="14"/>
      <c r="V17" s="14">
        <f t="shared" si="2"/>
        <v>2402520000</v>
      </c>
      <c r="W17" s="88">
        <v>931967595</v>
      </c>
      <c r="X17" s="111">
        <v>14481114</v>
      </c>
      <c r="Y17" s="111">
        <v>104817600</v>
      </c>
      <c r="Z17" s="111">
        <v>53491607</v>
      </c>
      <c r="AA17" s="88">
        <v>1302421</v>
      </c>
      <c r="AB17" s="111">
        <v>14530929</v>
      </c>
      <c r="AC17" s="111">
        <v>172072</v>
      </c>
      <c r="AD17" s="112">
        <v>241840113</v>
      </c>
      <c r="AE17" s="110">
        <v>259480461</v>
      </c>
      <c r="AF17" s="14"/>
      <c r="AG17" s="14"/>
      <c r="AH17" s="14"/>
      <c r="AI17" s="14">
        <f t="shared" si="3"/>
        <v>1622083912</v>
      </c>
      <c r="AJ17" s="14">
        <v>0</v>
      </c>
      <c r="AK17" s="111">
        <v>15213609</v>
      </c>
      <c r="AL17" s="111">
        <v>147638200</v>
      </c>
      <c r="AM17" s="111">
        <v>123664634</v>
      </c>
      <c r="AN17" s="88">
        <v>123263320</v>
      </c>
      <c r="AO17" s="111">
        <v>161792629</v>
      </c>
      <c r="AP17" s="111">
        <v>121430170</v>
      </c>
      <c r="AQ17" s="112">
        <v>36444805</v>
      </c>
      <c r="AR17" s="110">
        <v>415253069</v>
      </c>
      <c r="AS17" s="14"/>
      <c r="AT17" s="14"/>
      <c r="AU17" s="14"/>
      <c r="AV17" s="14">
        <f t="shared" si="4"/>
        <v>1144700436</v>
      </c>
      <c r="AW17" s="14">
        <v>0</v>
      </c>
      <c r="AX17" s="111">
        <v>15213609</v>
      </c>
      <c r="AY17" s="111">
        <v>107402900</v>
      </c>
      <c r="AZ17" s="111">
        <v>151349934</v>
      </c>
      <c r="BA17" s="88">
        <v>135205330</v>
      </c>
      <c r="BB17" s="111">
        <v>136276688</v>
      </c>
      <c r="BC17" s="111">
        <v>172070</v>
      </c>
      <c r="BD17" s="112">
        <v>627105</v>
      </c>
      <c r="BE17" s="112">
        <v>598452800</v>
      </c>
      <c r="BF17" s="14"/>
      <c r="BG17" s="14"/>
      <c r="BH17" s="14"/>
      <c r="BI17" s="49">
        <f t="shared" si="5"/>
        <v>1144700436</v>
      </c>
      <c r="BJ17" s="37">
        <f t="shared" si="6"/>
        <v>813481500</v>
      </c>
      <c r="BK17" s="37">
        <f t="shared" si="7"/>
        <v>780436088</v>
      </c>
      <c r="BL17" s="37">
        <f t="shared" si="8"/>
        <v>477383476</v>
      </c>
      <c r="BM17" s="37">
        <f t="shared" si="9"/>
        <v>0</v>
      </c>
    </row>
    <row r="18" spans="1:65" ht="28.5" x14ac:dyDescent="0.2">
      <c r="A18" s="109" t="s">
        <v>137</v>
      </c>
      <c r="B18" s="105"/>
      <c r="C18" s="105"/>
      <c r="D18" s="105"/>
      <c r="E18" s="105"/>
      <c r="F18" s="105"/>
      <c r="G18" s="105">
        <v>4</v>
      </c>
      <c r="H18" s="24" t="s">
        <v>175</v>
      </c>
      <c r="I18" s="110">
        <v>48192000</v>
      </c>
      <c r="J18" s="88">
        <v>48192000</v>
      </c>
      <c r="K18" s="111">
        <v>0</v>
      </c>
      <c r="L18" s="111">
        <v>0</v>
      </c>
      <c r="M18" s="111">
        <v>0</v>
      </c>
      <c r="N18" s="88">
        <v>0</v>
      </c>
      <c r="O18" s="111">
        <v>0</v>
      </c>
      <c r="P18" s="111">
        <v>0</v>
      </c>
      <c r="Q18" s="112">
        <v>0</v>
      </c>
      <c r="R18" s="110">
        <v>0</v>
      </c>
      <c r="S18" s="14"/>
      <c r="T18" s="14"/>
      <c r="U18" s="14"/>
      <c r="V18" s="14">
        <f t="shared" si="2"/>
        <v>48192000</v>
      </c>
      <c r="W18" s="88">
        <v>26142726</v>
      </c>
      <c r="X18" s="111">
        <v>0</v>
      </c>
      <c r="Y18" s="111">
        <v>447232</v>
      </c>
      <c r="Z18" s="111">
        <v>1032954</v>
      </c>
      <c r="AA18" s="88">
        <v>1032954</v>
      </c>
      <c r="AB18" s="111">
        <v>1032954</v>
      </c>
      <c r="AC18" s="111">
        <v>1032955</v>
      </c>
      <c r="AD18" s="112">
        <v>1032955</v>
      </c>
      <c r="AE18" s="110">
        <v>1032955</v>
      </c>
      <c r="AF18" s="14"/>
      <c r="AG18" s="14"/>
      <c r="AH18" s="14"/>
      <c r="AI18" s="14">
        <f t="shared" si="3"/>
        <v>32787685</v>
      </c>
      <c r="AJ18" s="14">
        <v>0</v>
      </c>
      <c r="AK18" s="111">
        <v>0</v>
      </c>
      <c r="AL18" s="111">
        <v>1709728</v>
      </c>
      <c r="AM18" s="111">
        <v>4213688</v>
      </c>
      <c r="AN18" s="88">
        <v>7232812</v>
      </c>
      <c r="AO18" s="111">
        <v>4132883</v>
      </c>
      <c r="AP18" s="111">
        <v>4132884</v>
      </c>
      <c r="AQ18" s="112">
        <v>1032955</v>
      </c>
      <c r="AR18" s="110">
        <v>4132884</v>
      </c>
      <c r="AS18" s="14"/>
      <c r="AT18" s="14"/>
      <c r="AU18" s="14"/>
      <c r="AV18" s="14">
        <f t="shared" si="4"/>
        <v>26587834</v>
      </c>
      <c r="AW18" s="14">
        <v>0</v>
      </c>
      <c r="AX18" s="111">
        <v>0</v>
      </c>
      <c r="AY18" s="111">
        <v>1709728</v>
      </c>
      <c r="AZ18" s="111">
        <v>4213688</v>
      </c>
      <c r="BA18" s="88">
        <v>7232812</v>
      </c>
      <c r="BB18" s="111">
        <v>4132883</v>
      </c>
      <c r="BC18" s="111">
        <v>4132884</v>
      </c>
      <c r="BD18" s="112">
        <v>1032955</v>
      </c>
      <c r="BE18" s="112">
        <v>4132884</v>
      </c>
      <c r="BF18" s="14"/>
      <c r="BG18" s="14"/>
      <c r="BH18" s="14"/>
      <c r="BI18" s="49">
        <f t="shared" si="5"/>
        <v>26587834</v>
      </c>
      <c r="BJ18" s="37">
        <f t="shared" si="6"/>
        <v>0</v>
      </c>
      <c r="BK18" s="37">
        <f t="shared" si="7"/>
        <v>15404315</v>
      </c>
      <c r="BL18" s="37">
        <f t="shared" si="8"/>
        <v>6199851</v>
      </c>
      <c r="BM18" s="37">
        <f t="shared" si="9"/>
        <v>0</v>
      </c>
    </row>
    <row r="19" spans="1:65" ht="28.5" x14ac:dyDescent="0.2">
      <c r="A19" s="109" t="s">
        <v>137</v>
      </c>
      <c r="B19" s="105"/>
      <c r="C19" s="105"/>
      <c r="D19" s="105"/>
      <c r="E19" s="105"/>
      <c r="F19" s="105"/>
      <c r="G19" s="105">
        <v>5</v>
      </c>
      <c r="H19" s="24" t="s">
        <v>176</v>
      </c>
      <c r="I19" s="110">
        <v>3000000000</v>
      </c>
      <c r="J19" s="88">
        <v>882904187</v>
      </c>
      <c r="K19" s="111">
        <v>0</v>
      </c>
      <c r="L19" s="111">
        <v>0</v>
      </c>
      <c r="M19" s="111">
        <v>0</v>
      </c>
      <c r="N19" s="88">
        <v>0</v>
      </c>
      <c r="O19" s="111">
        <v>0</v>
      </c>
      <c r="P19" s="111">
        <v>0</v>
      </c>
      <c r="Q19" s="112">
        <v>8032000</v>
      </c>
      <c r="R19" s="110">
        <v>653824880</v>
      </c>
      <c r="S19" s="14"/>
      <c r="T19" s="14"/>
      <c r="U19" s="14"/>
      <c r="V19" s="14">
        <f t="shared" si="2"/>
        <v>1544761067</v>
      </c>
      <c r="W19" s="88">
        <v>2360404</v>
      </c>
      <c r="X19" s="111">
        <v>0</v>
      </c>
      <c r="Y19" s="111">
        <v>0</v>
      </c>
      <c r="Z19" s="111">
        <v>1144444</v>
      </c>
      <c r="AA19" s="88">
        <v>2411305</v>
      </c>
      <c r="AB19" s="111">
        <v>171172908</v>
      </c>
      <c r="AC19" s="111">
        <v>1025685</v>
      </c>
      <c r="AD19" s="112">
        <v>212149282</v>
      </c>
      <c r="AE19" s="110">
        <v>80067481</v>
      </c>
      <c r="AF19" s="14"/>
      <c r="AG19" s="14"/>
      <c r="AH19" s="14"/>
      <c r="AI19" s="14">
        <f t="shared" si="3"/>
        <v>470331509</v>
      </c>
      <c r="AJ19" s="14">
        <v>0</v>
      </c>
      <c r="AK19" s="111">
        <v>0</v>
      </c>
      <c r="AL19" s="111">
        <v>2360404</v>
      </c>
      <c r="AM19" s="111">
        <v>1134009</v>
      </c>
      <c r="AN19" s="88">
        <v>2411304</v>
      </c>
      <c r="AO19" s="111">
        <v>171172908</v>
      </c>
      <c r="AP19" s="111">
        <v>1025685</v>
      </c>
      <c r="AQ19" s="112">
        <v>199900480.88</v>
      </c>
      <c r="AR19" s="110">
        <v>1014797</v>
      </c>
      <c r="AS19" s="14"/>
      <c r="AT19" s="14"/>
      <c r="AU19" s="14"/>
      <c r="AV19" s="14">
        <f t="shared" si="4"/>
        <v>379019587.88</v>
      </c>
      <c r="AW19" s="14">
        <v>0</v>
      </c>
      <c r="AX19" s="111">
        <v>0</v>
      </c>
      <c r="AY19" s="111">
        <v>2360404</v>
      </c>
      <c r="AZ19" s="111">
        <v>1134009</v>
      </c>
      <c r="BA19" s="88">
        <v>2411304</v>
      </c>
      <c r="BB19" s="111">
        <v>171172908</v>
      </c>
      <c r="BC19" s="111">
        <v>1025685</v>
      </c>
      <c r="BD19" s="112">
        <v>199900480.88</v>
      </c>
      <c r="BE19" s="112">
        <v>1014797</v>
      </c>
      <c r="BF19" s="14"/>
      <c r="BG19" s="14"/>
      <c r="BH19" s="14"/>
      <c r="BI19" s="49">
        <f t="shared" si="5"/>
        <v>379019587.88</v>
      </c>
      <c r="BJ19" s="37">
        <f t="shared" si="6"/>
        <v>1455238933</v>
      </c>
      <c r="BK19" s="37">
        <f t="shared" si="7"/>
        <v>1074429558</v>
      </c>
      <c r="BL19" s="37">
        <f t="shared" si="8"/>
        <v>91311921.120000005</v>
      </c>
      <c r="BM19" s="37">
        <f t="shared" si="9"/>
        <v>0</v>
      </c>
    </row>
    <row r="20" spans="1:65" ht="28.5" x14ac:dyDescent="0.2">
      <c r="A20" s="109" t="s">
        <v>137</v>
      </c>
      <c r="B20" s="105"/>
      <c r="C20" s="105"/>
      <c r="D20" s="105"/>
      <c r="E20" s="105"/>
      <c r="F20" s="105"/>
      <c r="G20" s="105">
        <v>6</v>
      </c>
      <c r="H20" s="24" t="s">
        <v>177</v>
      </c>
      <c r="I20" s="110">
        <v>3855360</v>
      </c>
      <c r="J20" s="88">
        <v>0</v>
      </c>
      <c r="K20" s="111">
        <v>3855360</v>
      </c>
      <c r="L20" s="111">
        <v>0</v>
      </c>
      <c r="M20" s="111">
        <v>0</v>
      </c>
      <c r="N20" s="88">
        <v>0</v>
      </c>
      <c r="O20" s="111">
        <v>0</v>
      </c>
      <c r="P20" s="111">
        <v>0</v>
      </c>
      <c r="Q20" s="112">
        <v>0</v>
      </c>
      <c r="R20" s="110">
        <v>0</v>
      </c>
      <c r="S20" s="14"/>
      <c r="T20" s="14"/>
      <c r="U20" s="14"/>
      <c r="V20" s="14">
        <f t="shared" si="2"/>
        <v>3855360</v>
      </c>
      <c r="W20" s="88">
        <v>0</v>
      </c>
      <c r="X20" s="111">
        <v>0</v>
      </c>
      <c r="Y20" s="111">
        <v>0</v>
      </c>
      <c r="Z20" s="111">
        <v>0</v>
      </c>
      <c r="AA20" s="88">
        <v>0</v>
      </c>
      <c r="AB20" s="111">
        <v>0</v>
      </c>
      <c r="AC20" s="111">
        <v>0</v>
      </c>
      <c r="AD20" s="112">
        <v>0</v>
      </c>
      <c r="AE20" s="110">
        <v>0</v>
      </c>
      <c r="AF20" s="14"/>
      <c r="AG20" s="14"/>
      <c r="AH20" s="14"/>
      <c r="AI20" s="14">
        <f t="shared" si="3"/>
        <v>0</v>
      </c>
      <c r="AJ20" s="14">
        <v>0</v>
      </c>
      <c r="AK20" s="111">
        <v>0</v>
      </c>
      <c r="AL20" s="111">
        <v>0</v>
      </c>
      <c r="AM20" s="111">
        <v>0</v>
      </c>
      <c r="AN20" s="88">
        <v>0</v>
      </c>
      <c r="AO20" s="111">
        <v>0</v>
      </c>
      <c r="AP20" s="111">
        <v>0</v>
      </c>
      <c r="AQ20" s="112">
        <v>0</v>
      </c>
      <c r="AR20" s="110">
        <v>0</v>
      </c>
      <c r="AS20" s="14"/>
      <c r="AT20" s="14"/>
      <c r="AU20" s="14"/>
      <c r="AV20" s="14">
        <f t="shared" si="4"/>
        <v>0</v>
      </c>
      <c r="AW20" s="14">
        <v>0</v>
      </c>
      <c r="AX20" s="111">
        <v>0</v>
      </c>
      <c r="AY20" s="111">
        <v>0</v>
      </c>
      <c r="AZ20" s="111">
        <v>0</v>
      </c>
      <c r="BA20" s="88">
        <v>0</v>
      </c>
      <c r="BB20" s="111">
        <v>0</v>
      </c>
      <c r="BC20" s="111">
        <v>0</v>
      </c>
      <c r="BD20" s="112">
        <v>0</v>
      </c>
      <c r="BE20" s="112">
        <v>0</v>
      </c>
      <c r="BF20" s="14"/>
      <c r="BG20" s="14"/>
      <c r="BH20" s="14"/>
      <c r="BI20" s="49">
        <f t="shared" si="5"/>
        <v>0</v>
      </c>
      <c r="BJ20" s="37">
        <f t="shared" si="6"/>
        <v>0</v>
      </c>
      <c r="BK20" s="37">
        <f t="shared" si="7"/>
        <v>3855360</v>
      </c>
      <c r="BL20" s="37">
        <f t="shared" si="8"/>
        <v>0</v>
      </c>
      <c r="BM20" s="37">
        <f t="shared" si="9"/>
        <v>0</v>
      </c>
    </row>
    <row r="21" spans="1:65" ht="28.5" x14ac:dyDescent="0.2">
      <c r="A21" s="109" t="s">
        <v>137</v>
      </c>
      <c r="B21" s="28"/>
      <c r="C21" s="105"/>
      <c r="D21" s="105"/>
      <c r="E21" s="105"/>
      <c r="F21" s="105"/>
      <c r="G21" s="105">
        <v>7</v>
      </c>
      <c r="H21" s="24" t="s">
        <v>178</v>
      </c>
      <c r="I21" s="110">
        <v>50000000</v>
      </c>
      <c r="J21" s="88">
        <v>0</v>
      </c>
      <c r="K21" s="111">
        <v>50000000</v>
      </c>
      <c r="L21" s="111">
        <v>0</v>
      </c>
      <c r="M21" s="111">
        <v>0</v>
      </c>
      <c r="N21" s="88">
        <v>0</v>
      </c>
      <c r="O21" s="111">
        <v>0</v>
      </c>
      <c r="P21" s="111">
        <v>0</v>
      </c>
      <c r="Q21" s="112">
        <v>0</v>
      </c>
      <c r="R21" s="110">
        <v>0</v>
      </c>
      <c r="S21" s="14"/>
      <c r="T21" s="14"/>
      <c r="U21" s="14"/>
      <c r="V21" s="14">
        <f t="shared" si="2"/>
        <v>50000000</v>
      </c>
      <c r="W21" s="88">
        <v>0</v>
      </c>
      <c r="X21" s="111">
        <v>0</v>
      </c>
      <c r="Y21" s="111">
        <v>0</v>
      </c>
      <c r="Z21" s="111">
        <v>0</v>
      </c>
      <c r="AA21" s="88">
        <v>46000000</v>
      </c>
      <c r="AB21" s="111">
        <v>2000000</v>
      </c>
      <c r="AC21" s="111">
        <v>0</v>
      </c>
      <c r="AD21" s="112">
        <v>0</v>
      </c>
      <c r="AE21" s="110">
        <v>0</v>
      </c>
      <c r="AF21" s="14"/>
      <c r="AG21" s="14"/>
      <c r="AH21" s="14"/>
      <c r="AI21" s="14">
        <f t="shared" si="3"/>
        <v>48000000</v>
      </c>
      <c r="AJ21" s="14">
        <v>0</v>
      </c>
      <c r="AK21" s="111">
        <v>0</v>
      </c>
      <c r="AL21" s="111">
        <v>0</v>
      </c>
      <c r="AM21" s="111">
        <v>0</v>
      </c>
      <c r="AN21" s="88">
        <v>29200000</v>
      </c>
      <c r="AO21" s="111">
        <v>18800000</v>
      </c>
      <c r="AP21" s="111">
        <v>0</v>
      </c>
      <c r="AQ21" s="112">
        <v>0</v>
      </c>
      <c r="AR21" s="110">
        <v>0</v>
      </c>
      <c r="AS21" s="14"/>
      <c r="AT21" s="14"/>
      <c r="AU21" s="14"/>
      <c r="AV21" s="14">
        <f t="shared" si="4"/>
        <v>48000000</v>
      </c>
      <c r="AW21" s="14">
        <v>0</v>
      </c>
      <c r="AX21" s="111">
        <v>0</v>
      </c>
      <c r="AY21" s="111">
        <v>0</v>
      </c>
      <c r="AZ21" s="111">
        <v>0</v>
      </c>
      <c r="BA21" s="88">
        <v>29200000</v>
      </c>
      <c r="BB21" s="111">
        <v>18800000</v>
      </c>
      <c r="BC21" s="111">
        <v>0</v>
      </c>
      <c r="BD21" s="112">
        <v>0</v>
      </c>
      <c r="BE21" s="112">
        <v>0</v>
      </c>
      <c r="BF21" s="14"/>
      <c r="BG21" s="14"/>
      <c r="BH21" s="14"/>
      <c r="BI21" s="49">
        <f t="shared" si="5"/>
        <v>48000000</v>
      </c>
      <c r="BJ21" s="37">
        <f t="shared" si="6"/>
        <v>0</v>
      </c>
      <c r="BK21" s="37">
        <f t="shared" si="7"/>
        <v>2000000</v>
      </c>
      <c r="BL21" s="37">
        <f t="shared" si="8"/>
        <v>0</v>
      </c>
      <c r="BM21" s="37">
        <f t="shared" si="9"/>
        <v>0</v>
      </c>
    </row>
    <row r="22" spans="1:65" ht="28.5" x14ac:dyDescent="0.2">
      <c r="A22" s="109" t="s">
        <v>135</v>
      </c>
      <c r="B22" s="28"/>
      <c r="C22" s="105"/>
      <c r="D22" s="105"/>
      <c r="E22" s="105"/>
      <c r="F22" s="105"/>
      <c r="G22" s="105">
        <v>8</v>
      </c>
      <c r="H22" s="24" t="s">
        <v>179</v>
      </c>
      <c r="I22" s="110">
        <v>48020000</v>
      </c>
      <c r="J22" s="88">
        <v>0</v>
      </c>
      <c r="K22" s="111">
        <v>9056080</v>
      </c>
      <c r="L22" s="111">
        <v>0</v>
      </c>
      <c r="M22" s="111">
        <v>38963920</v>
      </c>
      <c r="N22" s="88">
        <v>0</v>
      </c>
      <c r="O22" s="111">
        <v>0</v>
      </c>
      <c r="P22" s="111">
        <v>0</v>
      </c>
      <c r="Q22" s="112">
        <v>0</v>
      </c>
      <c r="R22" s="110">
        <v>0</v>
      </c>
      <c r="S22" s="14"/>
      <c r="T22" s="14"/>
      <c r="U22" s="14"/>
      <c r="V22" s="14">
        <f t="shared" si="2"/>
        <v>48020000</v>
      </c>
      <c r="W22" s="88">
        <v>0</v>
      </c>
      <c r="X22" s="111">
        <v>0</v>
      </c>
      <c r="Y22" s="111">
        <v>0</v>
      </c>
      <c r="Z22" s="111">
        <v>0</v>
      </c>
      <c r="AA22" s="88">
        <v>38500000</v>
      </c>
      <c r="AB22" s="111">
        <v>0</v>
      </c>
      <c r="AC22" s="111">
        <v>500000</v>
      </c>
      <c r="AD22" s="112">
        <v>0</v>
      </c>
      <c r="AE22" s="110">
        <v>0</v>
      </c>
      <c r="AF22" s="14"/>
      <c r="AG22" s="14"/>
      <c r="AH22" s="14"/>
      <c r="AI22" s="14">
        <f t="shared" si="3"/>
        <v>39000000</v>
      </c>
      <c r="AJ22" s="14">
        <v>0</v>
      </c>
      <c r="AK22" s="111">
        <v>0</v>
      </c>
      <c r="AL22" s="111">
        <v>0</v>
      </c>
      <c r="AM22" s="111">
        <v>0</v>
      </c>
      <c r="AN22" s="88">
        <v>24500000</v>
      </c>
      <c r="AO22" s="111">
        <v>14000000</v>
      </c>
      <c r="AP22" s="111">
        <v>500000</v>
      </c>
      <c r="AQ22" s="112">
        <v>0</v>
      </c>
      <c r="AR22" s="110">
        <v>0</v>
      </c>
      <c r="AS22" s="14"/>
      <c r="AT22" s="14"/>
      <c r="AU22" s="14"/>
      <c r="AV22" s="14">
        <f t="shared" si="4"/>
        <v>39000000</v>
      </c>
      <c r="AW22" s="14">
        <v>0</v>
      </c>
      <c r="AX22" s="111">
        <v>0</v>
      </c>
      <c r="AY22" s="111">
        <v>0</v>
      </c>
      <c r="AZ22" s="111">
        <v>0</v>
      </c>
      <c r="BA22" s="88">
        <v>24500000</v>
      </c>
      <c r="BB22" s="111">
        <v>14000000</v>
      </c>
      <c r="BC22" s="111">
        <v>500000</v>
      </c>
      <c r="BD22" s="112">
        <v>0</v>
      </c>
      <c r="BE22" s="112">
        <v>0</v>
      </c>
      <c r="BF22" s="14"/>
      <c r="BG22" s="14"/>
      <c r="BH22" s="14"/>
      <c r="BI22" s="49">
        <f t="shared" si="5"/>
        <v>39000000</v>
      </c>
      <c r="BJ22" s="37">
        <f t="shared" si="6"/>
        <v>0</v>
      </c>
      <c r="BK22" s="37">
        <f t="shared" si="7"/>
        <v>9020000</v>
      </c>
      <c r="BL22" s="37">
        <f t="shared" si="8"/>
        <v>0</v>
      </c>
      <c r="BM22" s="37">
        <f t="shared" si="9"/>
        <v>0</v>
      </c>
    </row>
    <row r="23" spans="1:65" ht="28.5" x14ac:dyDescent="0.2">
      <c r="A23" s="109" t="s">
        <v>135</v>
      </c>
      <c r="B23" s="28"/>
      <c r="C23" s="105"/>
      <c r="D23" s="105"/>
      <c r="E23" s="105"/>
      <c r="F23" s="105"/>
      <c r="G23" s="105">
        <v>9</v>
      </c>
      <c r="H23" s="24" t="s">
        <v>180</v>
      </c>
      <c r="I23" s="110">
        <v>1149981600</v>
      </c>
      <c r="J23" s="88">
        <v>1149981600</v>
      </c>
      <c r="K23" s="111">
        <v>0</v>
      </c>
      <c r="L23" s="111">
        <v>0</v>
      </c>
      <c r="M23" s="111">
        <v>0</v>
      </c>
      <c r="N23" s="88">
        <v>0</v>
      </c>
      <c r="O23" s="111">
        <v>0</v>
      </c>
      <c r="P23" s="111">
        <v>0</v>
      </c>
      <c r="Q23" s="112">
        <v>0</v>
      </c>
      <c r="R23" s="110">
        <v>0</v>
      </c>
      <c r="S23" s="14"/>
      <c r="T23" s="14"/>
      <c r="U23" s="14"/>
      <c r="V23" s="14">
        <f t="shared" si="2"/>
        <v>1149981600</v>
      </c>
      <c r="W23" s="88">
        <v>0</v>
      </c>
      <c r="X23" s="111">
        <v>0</v>
      </c>
      <c r="Y23" s="111">
        <v>0</v>
      </c>
      <c r="Z23" s="111">
        <v>0</v>
      </c>
      <c r="AA23" s="88">
        <v>0</v>
      </c>
      <c r="AB23" s="111">
        <v>0</v>
      </c>
      <c r="AC23" s="111">
        <v>0</v>
      </c>
      <c r="AD23" s="112">
        <v>832986672</v>
      </c>
      <c r="AE23" s="110">
        <v>296983200</v>
      </c>
      <c r="AF23" s="14"/>
      <c r="AG23" s="14"/>
      <c r="AH23" s="14"/>
      <c r="AI23" s="14">
        <f t="shared" si="3"/>
        <v>1129969872</v>
      </c>
      <c r="AJ23" s="14">
        <v>0</v>
      </c>
      <c r="AK23" s="111">
        <v>0</v>
      </c>
      <c r="AL23" s="111">
        <v>0</v>
      </c>
      <c r="AM23" s="111">
        <v>0</v>
      </c>
      <c r="AN23" s="88">
        <v>0</v>
      </c>
      <c r="AO23" s="111">
        <v>0</v>
      </c>
      <c r="AP23" s="111">
        <v>0</v>
      </c>
      <c r="AQ23" s="112">
        <v>0</v>
      </c>
      <c r="AR23" s="110">
        <v>0</v>
      </c>
      <c r="AS23" s="14"/>
      <c r="AT23" s="14"/>
      <c r="AU23" s="14"/>
      <c r="AV23" s="14">
        <f t="shared" si="4"/>
        <v>0</v>
      </c>
      <c r="AW23" s="14">
        <v>0</v>
      </c>
      <c r="AX23" s="111">
        <v>0</v>
      </c>
      <c r="AY23" s="111">
        <v>0</v>
      </c>
      <c r="AZ23" s="111">
        <v>0</v>
      </c>
      <c r="BA23" s="88">
        <v>0</v>
      </c>
      <c r="BB23" s="111">
        <v>0</v>
      </c>
      <c r="BC23" s="111">
        <v>0</v>
      </c>
      <c r="BD23" s="112">
        <v>0</v>
      </c>
      <c r="BE23" s="112">
        <v>0</v>
      </c>
      <c r="BF23" s="14"/>
      <c r="BG23" s="14"/>
      <c r="BH23" s="14"/>
      <c r="BI23" s="49">
        <f t="shared" si="5"/>
        <v>0</v>
      </c>
      <c r="BJ23" s="37">
        <f t="shared" si="6"/>
        <v>0</v>
      </c>
      <c r="BK23" s="37">
        <f t="shared" si="7"/>
        <v>20011728</v>
      </c>
      <c r="BL23" s="37">
        <f t="shared" si="8"/>
        <v>1129969872</v>
      </c>
      <c r="BM23" s="37">
        <f t="shared" si="9"/>
        <v>0</v>
      </c>
    </row>
    <row r="24" spans="1:65" ht="28.5" x14ac:dyDescent="0.2">
      <c r="A24" s="109" t="s">
        <v>135</v>
      </c>
      <c r="B24" s="28"/>
      <c r="C24" s="105"/>
      <c r="D24" s="105"/>
      <c r="E24" s="105"/>
      <c r="F24" s="105"/>
      <c r="G24" s="105">
        <v>10</v>
      </c>
      <c r="H24" s="24" t="s">
        <v>181</v>
      </c>
      <c r="I24" s="110">
        <v>370068624</v>
      </c>
      <c r="J24" s="88">
        <v>311200668</v>
      </c>
      <c r="K24" s="111">
        <v>0</v>
      </c>
      <c r="L24" s="111">
        <v>21746640</v>
      </c>
      <c r="M24" s="111">
        <v>0</v>
      </c>
      <c r="N24" s="88">
        <v>0</v>
      </c>
      <c r="O24" s="111">
        <v>0</v>
      </c>
      <c r="P24" s="111">
        <v>0</v>
      </c>
      <c r="Q24" s="112">
        <v>0</v>
      </c>
      <c r="R24" s="110">
        <v>30120000</v>
      </c>
      <c r="S24" s="14"/>
      <c r="T24" s="14"/>
      <c r="U24" s="14"/>
      <c r="V24" s="14">
        <f t="shared" si="2"/>
        <v>363067308</v>
      </c>
      <c r="W24" s="88">
        <v>0</v>
      </c>
      <c r="X24" s="111">
        <v>0</v>
      </c>
      <c r="Y24" s="111">
        <v>2129308</v>
      </c>
      <c r="Z24" s="111">
        <v>330818000</v>
      </c>
      <c r="AA24" s="88">
        <v>0</v>
      </c>
      <c r="AB24" s="111">
        <v>0</v>
      </c>
      <c r="AC24" s="111">
        <v>0</v>
      </c>
      <c r="AD24" s="112">
        <v>0</v>
      </c>
      <c r="AE24" s="110">
        <v>0</v>
      </c>
      <c r="AF24" s="14"/>
      <c r="AG24" s="14"/>
      <c r="AH24" s="14"/>
      <c r="AI24" s="14">
        <f t="shared" si="3"/>
        <v>332947308</v>
      </c>
      <c r="AJ24" s="14">
        <v>0</v>
      </c>
      <c r="AK24" s="111">
        <v>0</v>
      </c>
      <c r="AL24" s="111">
        <v>0</v>
      </c>
      <c r="AM24" s="111">
        <v>2129308</v>
      </c>
      <c r="AN24" s="88">
        <v>0</v>
      </c>
      <c r="AO24" s="111">
        <v>165409000</v>
      </c>
      <c r="AP24" s="111">
        <v>0</v>
      </c>
      <c r="AQ24" s="112">
        <v>0</v>
      </c>
      <c r="AR24" s="110">
        <v>0</v>
      </c>
      <c r="AS24" s="14"/>
      <c r="AT24" s="14"/>
      <c r="AU24" s="14"/>
      <c r="AV24" s="14">
        <f t="shared" si="4"/>
        <v>167538308</v>
      </c>
      <c r="AW24" s="14">
        <v>0</v>
      </c>
      <c r="AX24" s="111">
        <v>0</v>
      </c>
      <c r="AY24" s="111">
        <v>0</v>
      </c>
      <c r="AZ24" s="111">
        <v>2129308</v>
      </c>
      <c r="BA24" s="88">
        <v>0</v>
      </c>
      <c r="BB24" s="111">
        <v>0</v>
      </c>
      <c r="BC24" s="111">
        <v>165409000</v>
      </c>
      <c r="BD24" s="112">
        <v>0</v>
      </c>
      <c r="BE24" s="112">
        <v>0</v>
      </c>
      <c r="BF24" s="14"/>
      <c r="BG24" s="14"/>
      <c r="BH24" s="14"/>
      <c r="BI24" s="49">
        <f t="shared" si="5"/>
        <v>167538308</v>
      </c>
      <c r="BJ24" s="37">
        <f t="shared" si="6"/>
        <v>7001316</v>
      </c>
      <c r="BK24" s="37">
        <f t="shared" si="7"/>
        <v>30120000</v>
      </c>
      <c r="BL24" s="37">
        <f t="shared" si="8"/>
        <v>165409000</v>
      </c>
      <c r="BM24" s="37">
        <f t="shared" si="9"/>
        <v>0</v>
      </c>
    </row>
    <row r="25" spans="1:65" ht="28.5" x14ac:dyDescent="0.2">
      <c r="A25" s="109" t="s">
        <v>135</v>
      </c>
      <c r="B25" s="28"/>
      <c r="C25" s="105"/>
      <c r="D25" s="105"/>
      <c r="E25" s="105"/>
      <c r="F25" s="105"/>
      <c r="G25" s="105">
        <v>11</v>
      </c>
      <c r="H25" s="24" t="s">
        <v>182</v>
      </c>
      <c r="I25" s="110">
        <v>100121131</v>
      </c>
      <c r="J25" s="88">
        <v>0</v>
      </c>
      <c r="K25" s="111">
        <v>0</v>
      </c>
      <c r="L25" s="111">
        <v>502000</v>
      </c>
      <c r="M25" s="111">
        <v>0</v>
      </c>
      <c r="N25" s="88">
        <v>0</v>
      </c>
      <c r="O25" s="111">
        <v>0</v>
      </c>
      <c r="P25" s="111">
        <v>0</v>
      </c>
      <c r="Q25" s="112">
        <v>0</v>
      </c>
      <c r="R25" s="110">
        <v>0</v>
      </c>
      <c r="S25" s="14"/>
      <c r="T25" s="14"/>
      <c r="U25" s="14"/>
      <c r="V25" s="14">
        <f t="shared" si="2"/>
        <v>502000</v>
      </c>
      <c r="W25" s="88">
        <v>0</v>
      </c>
      <c r="X25" s="111">
        <v>0</v>
      </c>
      <c r="Y25" s="111">
        <v>502000</v>
      </c>
      <c r="Z25" s="111">
        <v>0</v>
      </c>
      <c r="AA25" s="88">
        <v>0</v>
      </c>
      <c r="AB25" s="111">
        <v>0</v>
      </c>
      <c r="AC25" s="111">
        <v>0</v>
      </c>
      <c r="AD25" s="112">
        <v>0</v>
      </c>
      <c r="AE25" s="110">
        <v>0</v>
      </c>
      <c r="AF25" s="14"/>
      <c r="AG25" s="14"/>
      <c r="AH25" s="14"/>
      <c r="AI25" s="14">
        <f t="shared" si="3"/>
        <v>502000</v>
      </c>
      <c r="AJ25" s="14">
        <v>0</v>
      </c>
      <c r="AK25" s="111">
        <v>0</v>
      </c>
      <c r="AL25" s="111">
        <v>0</v>
      </c>
      <c r="AM25" s="111">
        <v>502000</v>
      </c>
      <c r="AN25" s="88">
        <v>0</v>
      </c>
      <c r="AO25" s="111">
        <v>0</v>
      </c>
      <c r="AP25" s="111">
        <v>0</v>
      </c>
      <c r="AQ25" s="112">
        <v>0</v>
      </c>
      <c r="AR25" s="110">
        <v>0</v>
      </c>
      <c r="AS25" s="14"/>
      <c r="AT25" s="14"/>
      <c r="AU25" s="14"/>
      <c r="AV25" s="14">
        <f t="shared" si="4"/>
        <v>502000</v>
      </c>
      <c r="AW25" s="14">
        <v>0</v>
      </c>
      <c r="AX25" s="111">
        <v>0</v>
      </c>
      <c r="AY25" s="111">
        <v>0</v>
      </c>
      <c r="AZ25" s="111">
        <v>0</v>
      </c>
      <c r="BA25" s="88">
        <v>502000</v>
      </c>
      <c r="BB25" s="111">
        <v>0</v>
      </c>
      <c r="BC25" s="111">
        <v>0</v>
      </c>
      <c r="BD25" s="112">
        <v>0</v>
      </c>
      <c r="BE25" s="112">
        <v>0</v>
      </c>
      <c r="BF25" s="14"/>
      <c r="BG25" s="14"/>
      <c r="BH25" s="14"/>
      <c r="BI25" s="49">
        <f t="shared" si="5"/>
        <v>502000</v>
      </c>
      <c r="BJ25" s="37">
        <f t="shared" si="6"/>
        <v>99619131</v>
      </c>
      <c r="BK25" s="37">
        <f t="shared" si="7"/>
        <v>0</v>
      </c>
      <c r="BL25" s="37">
        <f t="shared" si="8"/>
        <v>0</v>
      </c>
      <c r="BM25" s="37">
        <f t="shared" si="9"/>
        <v>0</v>
      </c>
    </row>
    <row r="26" spans="1:65" ht="35.450000000000003" customHeight="1" x14ac:dyDescent="0.2">
      <c r="A26" s="109" t="s">
        <v>135</v>
      </c>
      <c r="B26" s="28"/>
      <c r="C26" s="105"/>
      <c r="D26" s="105"/>
      <c r="E26" s="105"/>
      <c r="F26" s="105"/>
      <c r="G26" s="105">
        <v>12</v>
      </c>
      <c r="H26" s="24" t="s">
        <v>183</v>
      </c>
      <c r="I26" s="110">
        <v>2666850472</v>
      </c>
      <c r="J26" s="88">
        <v>2666850472</v>
      </c>
      <c r="K26" s="111">
        <v>0</v>
      </c>
      <c r="L26" s="111">
        <v>0</v>
      </c>
      <c r="M26" s="111">
        <v>0</v>
      </c>
      <c r="N26" s="88">
        <v>0</v>
      </c>
      <c r="O26" s="111">
        <v>0</v>
      </c>
      <c r="P26" s="111">
        <v>0</v>
      </c>
      <c r="Q26" s="112">
        <v>0</v>
      </c>
      <c r="R26" s="110">
        <v>-130771</v>
      </c>
      <c r="S26" s="14"/>
      <c r="T26" s="14"/>
      <c r="U26" s="14"/>
      <c r="V26" s="14">
        <f t="shared" si="2"/>
        <v>2666719701</v>
      </c>
      <c r="W26" s="88">
        <v>807918800</v>
      </c>
      <c r="X26" s="111">
        <v>8230134</v>
      </c>
      <c r="Y26" s="111">
        <v>853622987</v>
      </c>
      <c r="Z26" s="111">
        <v>287218818</v>
      </c>
      <c r="AA26" s="88">
        <v>12469956</v>
      </c>
      <c r="AB26" s="111">
        <v>26671630</v>
      </c>
      <c r="AC26" s="111">
        <v>35660497</v>
      </c>
      <c r="AD26" s="112">
        <v>531928</v>
      </c>
      <c r="AE26" s="110">
        <v>4053546</v>
      </c>
      <c r="AF26" s="14"/>
      <c r="AG26" s="14"/>
      <c r="AH26" s="14"/>
      <c r="AI26" s="14">
        <f t="shared" si="3"/>
        <v>2036378296</v>
      </c>
      <c r="AJ26" s="14">
        <v>0</v>
      </c>
      <c r="AK26" s="111">
        <v>963985</v>
      </c>
      <c r="AL26" s="111">
        <v>163332024</v>
      </c>
      <c r="AM26" s="111">
        <v>69804666</v>
      </c>
      <c r="AN26" s="88">
        <v>179300304</v>
      </c>
      <c r="AO26" s="111">
        <v>193561806</v>
      </c>
      <c r="AP26" s="111">
        <v>907338317</v>
      </c>
      <c r="AQ26" s="112">
        <v>73025748</v>
      </c>
      <c r="AR26" s="110">
        <v>73535366</v>
      </c>
      <c r="AS26" s="14"/>
      <c r="AT26" s="14"/>
      <c r="AU26" s="14"/>
      <c r="AV26" s="14">
        <f t="shared" si="4"/>
        <v>1660862216</v>
      </c>
      <c r="AW26" s="14">
        <v>0</v>
      </c>
      <c r="AX26" s="111">
        <v>963985</v>
      </c>
      <c r="AY26" s="111">
        <v>124678024</v>
      </c>
      <c r="AZ26" s="111">
        <v>108458666</v>
      </c>
      <c r="BA26" s="88">
        <v>179300304</v>
      </c>
      <c r="BB26" s="111">
        <v>193561806</v>
      </c>
      <c r="BC26" s="111">
        <v>907338317</v>
      </c>
      <c r="BD26" s="112">
        <v>73025748</v>
      </c>
      <c r="BE26" s="112">
        <v>62491366</v>
      </c>
      <c r="BF26" s="14"/>
      <c r="BG26" s="14"/>
      <c r="BH26" s="14"/>
      <c r="BI26" s="49">
        <f t="shared" si="5"/>
        <v>1649818216</v>
      </c>
      <c r="BJ26" s="37">
        <f t="shared" si="6"/>
        <v>130771</v>
      </c>
      <c r="BK26" s="37">
        <f t="shared" si="7"/>
        <v>630341405</v>
      </c>
      <c r="BL26" s="37">
        <f t="shared" si="8"/>
        <v>375516080</v>
      </c>
      <c r="BM26" s="37">
        <f t="shared" si="9"/>
        <v>11044000</v>
      </c>
    </row>
    <row r="27" spans="1:65" ht="35.85" customHeight="1" x14ac:dyDescent="0.2">
      <c r="A27" s="109" t="s">
        <v>135</v>
      </c>
      <c r="B27" s="28"/>
      <c r="C27" s="105"/>
      <c r="D27" s="105"/>
      <c r="E27" s="105"/>
      <c r="F27" s="105"/>
      <c r="G27" s="105">
        <v>14</v>
      </c>
      <c r="H27" s="24" t="s">
        <v>184</v>
      </c>
      <c r="I27" s="110">
        <v>2960000000</v>
      </c>
      <c r="J27" s="88">
        <v>1758004000</v>
      </c>
      <c r="K27" s="111">
        <v>0</v>
      </c>
      <c r="L27" s="111">
        <v>0</v>
      </c>
      <c r="M27" s="111">
        <v>0</v>
      </c>
      <c r="N27" s="88">
        <v>190760000</v>
      </c>
      <c r="O27" s="111">
        <v>0</v>
      </c>
      <c r="P27" s="111">
        <v>0</v>
      </c>
      <c r="Q27" s="112">
        <v>244699961</v>
      </c>
      <c r="R27" s="110">
        <v>0</v>
      </c>
      <c r="S27" s="14"/>
      <c r="T27" s="14"/>
      <c r="U27" s="14"/>
      <c r="V27" s="14">
        <f t="shared" si="2"/>
        <v>2193463961</v>
      </c>
      <c r="W27" s="88">
        <v>1371464000</v>
      </c>
      <c r="X27" s="111">
        <v>0</v>
      </c>
      <c r="Y27" s="111">
        <v>0</v>
      </c>
      <c r="Z27" s="111">
        <v>0</v>
      </c>
      <c r="AA27" s="88">
        <v>5509523</v>
      </c>
      <c r="AB27" s="111">
        <v>544406438</v>
      </c>
      <c r="AC27" s="111">
        <v>0</v>
      </c>
      <c r="AD27" s="112">
        <v>60240000</v>
      </c>
      <c r="AE27" s="110">
        <v>189756000</v>
      </c>
      <c r="AF27" s="14"/>
      <c r="AG27" s="14"/>
      <c r="AH27" s="14"/>
      <c r="AI27" s="14">
        <f t="shared" si="3"/>
        <v>2171375961</v>
      </c>
      <c r="AJ27" s="14">
        <v>0</v>
      </c>
      <c r="AK27" s="111">
        <v>0</v>
      </c>
      <c r="AL27" s="111">
        <v>213852000</v>
      </c>
      <c r="AM27" s="111">
        <v>144576000</v>
      </c>
      <c r="AN27" s="88">
        <v>251032583</v>
      </c>
      <c r="AO27" s="111">
        <v>191936236</v>
      </c>
      <c r="AP27" s="111">
        <v>101296893</v>
      </c>
      <c r="AQ27" s="112">
        <v>536325074</v>
      </c>
      <c r="AR27" s="110">
        <v>12048000</v>
      </c>
      <c r="AS27" s="14"/>
      <c r="AT27" s="14"/>
      <c r="AU27" s="14"/>
      <c r="AV27" s="14">
        <f t="shared" si="4"/>
        <v>1451066786</v>
      </c>
      <c r="AW27" s="14">
        <v>0</v>
      </c>
      <c r="AX27" s="111">
        <v>0</v>
      </c>
      <c r="AY27" s="111">
        <v>173692000</v>
      </c>
      <c r="AZ27" s="111">
        <v>180720000</v>
      </c>
      <c r="BA27" s="88">
        <v>255048583</v>
      </c>
      <c r="BB27" s="111">
        <v>191936236</v>
      </c>
      <c r="BC27" s="111">
        <v>101296893</v>
      </c>
      <c r="BD27" s="112">
        <v>536325074</v>
      </c>
      <c r="BE27" s="112">
        <v>12048000</v>
      </c>
      <c r="BF27" s="14"/>
      <c r="BG27" s="14"/>
      <c r="BH27" s="14"/>
      <c r="BI27" s="49">
        <f t="shared" si="5"/>
        <v>1451066786</v>
      </c>
      <c r="BJ27" s="37">
        <f t="shared" si="6"/>
        <v>766536039</v>
      </c>
      <c r="BK27" s="37">
        <f t="shared" si="7"/>
        <v>22088000</v>
      </c>
      <c r="BL27" s="37">
        <f t="shared" si="8"/>
        <v>720309175</v>
      </c>
      <c r="BM27" s="37">
        <f t="shared" si="9"/>
        <v>0</v>
      </c>
    </row>
    <row r="28" spans="1:65" ht="28.5" x14ac:dyDescent="0.2">
      <c r="A28" s="104" t="s">
        <v>135</v>
      </c>
      <c r="B28" s="105"/>
      <c r="C28" s="105"/>
      <c r="D28" s="105"/>
      <c r="E28" s="105"/>
      <c r="F28" s="105"/>
      <c r="G28" s="105">
        <v>15</v>
      </c>
      <c r="H28" s="24" t="s">
        <v>185</v>
      </c>
      <c r="I28" s="110">
        <v>2300000000</v>
      </c>
      <c r="J28" s="88">
        <v>0</v>
      </c>
      <c r="K28" s="111">
        <v>2299963200</v>
      </c>
      <c r="L28" s="111">
        <v>0</v>
      </c>
      <c r="M28" s="111">
        <v>0</v>
      </c>
      <c r="N28" s="88">
        <v>0</v>
      </c>
      <c r="O28" s="111">
        <v>0</v>
      </c>
      <c r="P28" s="111">
        <v>0</v>
      </c>
      <c r="Q28" s="112">
        <v>0</v>
      </c>
      <c r="R28" s="110">
        <v>0</v>
      </c>
      <c r="S28" s="14"/>
      <c r="T28" s="14"/>
      <c r="U28" s="14"/>
      <c r="V28" s="14">
        <f t="shared" si="2"/>
        <v>2299963200</v>
      </c>
      <c r="W28" s="88">
        <v>0</v>
      </c>
      <c r="X28" s="111">
        <v>2299963200</v>
      </c>
      <c r="Y28" s="111">
        <v>0</v>
      </c>
      <c r="Z28" s="111">
        <v>0</v>
      </c>
      <c r="AA28" s="88">
        <v>0</v>
      </c>
      <c r="AB28" s="111">
        <v>0</v>
      </c>
      <c r="AC28" s="111">
        <v>0</v>
      </c>
      <c r="AD28" s="112">
        <v>0</v>
      </c>
      <c r="AE28" s="110">
        <v>0</v>
      </c>
      <c r="AF28" s="14"/>
      <c r="AG28" s="14"/>
      <c r="AH28" s="14"/>
      <c r="AI28" s="14">
        <f t="shared" si="3"/>
        <v>2299963200</v>
      </c>
      <c r="AJ28" s="14">
        <v>0</v>
      </c>
      <c r="AK28" s="111">
        <v>0</v>
      </c>
      <c r="AL28" s="111">
        <v>919985280</v>
      </c>
      <c r="AM28" s="111">
        <v>0</v>
      </c>
      <c r="AN28" s="88">
        <v>1149981600</v>
      </c>
      <c r="AO28" s="111">
        <v>0</v>
      </c>
      <c r="AP28" s="111">
        <v>0</v>
      </c>
      <c r="AQ28" s="112">
        <v>0</v>
      </c>
      <c r="AR28" s="110">
        <v>229996319</v>
      </c>
      <c r="AS28" s="14"/>
      <c r="AT28" s="14"/>
      <c r="AU28" s="14"/>
      <c r="AV28" s="14">
        <f t="shared" si="4"/>
        <v>2299963199</v>
      </c>
      <c r="AW28" s="14">
        <v>0</v>
      </c>
      <c r="AX28" s="111">
        <v>0</v>
      </c>
      <c r="AY28" s="111">
        <v>0</v>
      </c>
      <c r="AZ28" s="111">
        <v>919985280</v>
      </c>
      <c r="BA28" s="88">
        <v>1149981600</v>
      </c>
      <c r="BB28" s="111">
        <v>0</v>
      </c>
      <c r="BC28" s="111">
        <v>0</v>
      </c>
      <c r="BD28" s="112">
        <v>0</v>
      </c>
      <c r="BE28" s="112">
        <v>229996319</v>
      </c>
      <c r="BF28" s="14"/>
      <c r="BG28" s="14"/>
      <c r="BH28" s="14"/>
      <c r="BI28" s="49">
        <f t="shared" si="5"/>
        <v>2299963199</v>
      </c>
      <c r="BJ28" s="37">
        <f t="shared" si="6"/>
        <v>36800</v>
      </c>
      <c r="BK28" s="37">
        <f t="shared" si="7"/>
        <v>0</v>
      </c>
      <c r="BL28" s="37">
        <f t="shared" si="8"/>
        <v>1</v>
      </c>
      <c r="BM28" s="37">
        <f t="shared" si="9"/>
        <v>0</v>
      </c>
    </row>
    <row r="29" spans="1:65" ht="28.5" x14ac:dyDescent="0.2">
      <c r="A29" s="104" t="s">
        <v>135</v>
      </c>
      <c r="B29" s="105"/>
      <c r="C29" s="105"/>
      <c r="D29" s="105"/>
      <c r="E29" s="105"/>
      <c r="F29" s="105"/>
      <c r="G29" s="105">
        <v>16</v>
      </c>
      <c r="H29" s="24" t="s">
        <v>186</v>
      </c>
      <c r="I29" s="110">
        <v>140000000</v>
      </c>
      <c r="J29" s="88">
        <v>0</v>
      </c>
      <c r="K29" s="111">
        <v>110440000</v>
      </c>
      <c r="L29" s="111">
        <v>0</v>
      </c>
      <c r="M29" s="111">
        <v>0</v>
      </c>
      <c r="N29" s="88">
        <v>0</v>
      </c>
      <c r="O29" s="111">
        <v>0</v>
      </c>
      <c r="P29" s="111">
        <v>0</v>
      </c>
      <c r="Q29" s="112">
        <v>0</v>
      </c>
      <c r="R29" s="110">
        <v>55405</v>
      </c>
      <c r="S29" s="14"/>
      <c r="T29" s="14"/>
      <c r="U29" s="14"/>
      <c r="V29" s="14">
        <f t="shared" si="2"/>
        <v>110495405</v>
      </c>
      <c r="W29" s="88">
        <v>0</v>
      </c>
      <c r="X29" s="111">
        <v>0</v>
      </c>
      <c r="Y29" s="111">
        <v>0</v>
      </c>
      <c r="Z29" s="111">
        <v>0</v>
      </c>
      <c r="AA29" s="88">
        <v>60240000</v>
      </c>
      <c r="AB29" s="111">
        <v>50200000</v>
      </c>
      <c r="AC29" s="111">
        <v>0</v>
      </c>
      <c r="AD29" s="112">
        <v>0</v>
      </c>
      <c r="AE29" s="110">
        <v>0</v>
      </c>
      <c r="AF29" s="14"/>
      <c r="AG29" s="14"/>
      <c r="AH29" s="14"/>
      <c r="AI29" s="14">
        <f t="shared" si="3"/>
        <v>110440000</v>
      </c>
      <c r="AJ29" s="14">
        <v>0</v>
      </c>
      <c r="AK29" s="111">
        <v>0</v>
      </c>
      <c r="AL29" s="111">
        <v>0</v>
      </c>
      <c r="AM29" s="111">
        <v>0</v>
      </c>
      <c r="AN29" s="88">
        <v>0</v>
      </c>
      <c r="AO29" s="111">
        <v>0</v>
      </c>
      <c r="AP29" s="111">
        <v>0</v>
      </c>
      <c r="AQ29" s="112">
        <v>0</v>
      </c>
      <c r="AR29" s="110">
        <v>0</v>
      </c>
      <c r="AS29" s="14"/>
      <c r="AT29" s="14"/>
      <c r="AU29" s="14"/>
      <c r="AV29" s="14">
        <f t="shared" si="4"/>
        <v>0</v>
      </c>
      <c r="AW29" s="14">
        <v>0</v>
      </c>
      <c r="AX29" s="111">
        <v>0</v>
      </c>
      <c r="AY29" s="111">
        <v>0</v>
      </c>
      <c r="AZ29" s="111">
        <v>0</v>
      </c>
      <c r="BA29" s="88">
        <v>0</v>
      </c>
      <c r="BB29" s="111">
        <v>0</v>
      </c>
      <c r="BC29" s="111">
        <v>0</v>
      </c>
      <c r="BD29" s="112">
        <v>0</v>
      </c>
      <c r="BE29" s="112">
        <v>0</v>
      </c>
      <c r="BF29" s="14"/>
      <c r="BG29" s="14"/>
      <c r="BH29" s="14"/>
      <c r="BI29" s="49">
        <f t="shared" si="5"/>
        <v>0</v>
      </c>
      <c r="BJ29" s="37">
        <f t="shared" si="6"/>
        <v>29504595</v>
      </c>
      <c r="BK29" s="37">
        <f t="shared" si="7"/>
        <v>55405</v>
      </c>
      <c r="BL29" s="37">
        <f t="shared" si="8"/>
        <v>110440000</v>
      </c>
      <c r="BM29" s="37">
        <f t="shared" si="9"/>
        <v>0</v>
      </c>
    </row>
    <row r="30" spans="1:65" ht="28.5" x14ac:dyDescent="0.2">
      <c r="A30" s="104" t="s">
        <v>135</v>
      </c>
      <c r="B30" s="105"/>
      <c r="C30" s="105"/>
      <c r="D30" s="105"/>
      <c r="E30" s="105"/>
      <c r="F30" s="105"/>
      <c r="G30" s="105">
        <v>17</v>
      </c>
      <c r="H30" s="24" t="s">
        <v>189</v>
      </c>
      <c r="I30" s="110">
        <v>30000000</v>
      </c>
      <c r="J30" s="14"/>
      <c r="K30" s="14"/>
      <c r="L30" s="111">
        <v>24096000</v>
      </c>
      <c r="M30" s="111">
        <v>0</v>
      </c>
      <c r="N30" s="88">
        <v>0</v>
      </c>
      <c r="O30" s="111">
        <v>0</v>
      </c>
      <c r="P30" s="111">
        <v>0</v>
      </c>
      <c r="Q30" s="112">
        <v>0</v>
      </c>
      <c r="R30" s="110">
        <v>0</v>
      </c>
      <c r="S30" s="14"/>
      <c r="T30" s="14"/>
      <c r="U30" s="14"/>
      <c r="V30" s="14">
        <f t="shared" si="2"/>
        <v>24096000</v>
      </c>
      <c r="W30" s="14"/>
      <c r="X30" s="14"/>
      <c r="Y30" s="111">
        <v>24096000</v>
      </c>
      <c r="Z30" s="111">
        <v>0</v>
      </c>
      <c r="AA30" s="88">
        <v>0</v>
      </c>
      <c r="AB30" s="111">
        <v>0</v>
      </c>
      <c r="AC30" s="111">
        <v>0</v>
      </c>
      <c r="AD30" s="112">
        <v>0</v>
      </c>
      <c r="AE30" s="110">
        <v>0</v>
      </c>
      <c r="AF30" s="14"/>
      <c r="AG30" s="14"/>
      <c r="AH30" s="14"/>
      <c r="AI30" s="14">
        <f t="shared" si="3"/>
        <v>24096000</v>
      </c>
      <c r="AJ30" s="14"/>
      <c r="AK30" s="14"/>
      <c r="AL30" s="111">
        <v>0</v>
      </c>
      <c r="AM30" s="111">
        <v>0</v>
      </c>
      <c r="AN30" s="88">
        <v>8032000</v>
      </c>
      <c r="AO30" s="111">
        <v>8032000</v>
      </c>
      <c r="AP30" s="111">
        <v>8032000</v>
      </c>
      <c r="AQ30" s="112">
        <v>0</v>
      </c>
      <c r="AR30" s="110">
        <v>0</v>
      </c>
      <c r="AS30" s="14"/>
      <c r="AT30" s="14"/>
      <c r="AU30" s="14"/>
      <c r="AV30" s="14">
        <f t="shared" si="4"/>
        <v>24096000</v>
      </c>
      <c r="AW30" s="14"/>
      <c r="AX30" s="14"/>
      <c r="AY30" s="111">
        <v>0</v>
      </c>
      <c r="AZ30" s="111">
        <v>0</v>
      </c>
      <c r="BA30" s="88">
        <v>8032000</v>
      </c>
      <c r="BB30" s="111">
        <v>8032000</v>
      </c>
      <c r="BC30" s="111">
        <v>8032000</v>
      </c>
      <c r="BD30" s="112">
        <v>0</v>
      </c>
      <c r="BE30" s="112">
        <v>0</v>
      </c>
      <c r="BF30" s="14"/>
      <c r="BG30" s="14"/>
      <c r="BH30" s="14"/>
      <c r="BI30" s="49">
        <f t="shared" si="5"/>
        <v>24096000</v>
      </c>
      <c r="BJ30" s="37">
        <f t="shared" si="6"/>
        <v>5904000</v>
      </c>
      <c r="BK30" s="37">
        <f t="shared" si="7"/>
        <v>0</v>
      </c>
      <c r="BL30" s="37">
        <f t="shared" si="8"/>
        <v>0</v>
      </c>
      <c r="BM30" s="37">
        <f t="shared" si="9"/>
        <v>0</v>
      </c>
    </row>
    <row r="31" spans="1:65" ht="28.5" x14ac:dyDescent="0.2">
      <c r="A31" s="104" t="s">
        <v>135</v>
      </c>
      <c r="B31" s="105"/>
      <c r="C31" s="105"/>
      <c r="D31" s="105"/>
      <c r="E31" s="105"/>
      <c r="F31" s="105"/>
      <c r="G31" s="105">
        <v>18</v>
      </c>
      <c r="H31" s="111" t="s">
        <v>191</v>
      </c>
      <c r="I31" s="110">
        <v>1978000000</v>
      </c>
      <c r="J31" s="14"/>
      <c r="K31" s="14"/>
      <c r="L31" s="14"/>
      <c r="M31" s="14"/>
      <c r="N31" s="88">
        <v>0</v>
      </c>
      <c r="O31" s="111">
        <v>1884317212</v>
      </c>
      <c r="P31" s="111">
        <v>0</v>
      </c>
      <c r="Q31" s="112">
        <v>0</v>
      </c>
      <c r="R31" s="110">
        <v>0</v>
      </c>
      <c r="S31" s="14"/>
      <c r="T31" s="14"/>
      <c r="U31" s="14"/>
      <c r="V31" s="14">
        <f t="shared" si="2"/>
        <v>1884317212</v>
      </c>
      <c r="W31" s="14"/>
      <c r="X31" s="14"/>
      <c r="Y31" s="14"/>
      <c r="Z31" s="14"/>
      <c r="AA31" s="88">
        <v>0</v>
      </c>
      <c r="AB31" s="111">
        <v>0</v>
      </c>
      <c r="AC31" s="111">
        <v>1884317212</v>
      </c>
      <c r="AD31" s="112">
        <v>0</v>
      </c>
      <c r="AE31" s="110">
        <v>0</v>
      </c>
      <c r="AF31" s="14"/>
      <c r="AG31" s="14"/>
      <c r="AH31" s="14"/>
      <c r="AI31" s="14">
        <f t="shared" si="3"/>
        <v>1884317212</v>
      </c>
      <c r="AJ31" s="14"/>
      <c r="AK31" s="14"/>
      <c r="AL31" s="14"/>
      <c r="AM31" s="14"/>
      <c r="AN31" s="88">
        <v>0</v>
      </c>
      <c r="AO31" s="111">
        <v>0</v>
      </c>
      <c r="AP31" s="111">
        <v>465268214</v>
      </c>
      <c r="AQ31" s="112">
        <v>100026950</v>
      </c>
      <c r="AR31" s="110">
        <v>565295164</v>
      </c>
      <c r="AS31" s="14"/>
      <c r="AT31" s="14"/>
      <c r="AU31" s="14"/>
      <c r="AV31" s="14">
        <f t="shared" si="4"/>
        <v>1130590328</v>
      </c>
      <c r="AW31" s="14"/>
      <c r="AX31" s="14"/>
      <c r="AY31" s="14"/>
      <c r="AZ31" s="14"/>
      <c r="BA31" s="88">
        <v>0</v>
      </c>
      <c r="BB31" s="111">
        <v>0</v>
      </c>
      <c r="BC31" s="111">
        <v>362055606</v>
      </c>
      <c r="BD31" s="112">
        <v>203239558</v>
      </c>
      <c r="BE31" s="112">
        <v>362055606</v>
      </c>
      <c r="BF31" s="14"/>
      <c r="BG31" s="14"/>
      <c r="BH31" s="14"/>
      <c r="BI31" s="49">
        <f t="shared" si="5"/>
        <v>927350770</v>
      </c>
      <c r="BJ31" s="37">
        <f t="shared" si="6"/>
        <v>93682788</v>
      </c>
      <c r="BK31" s="37">
        <f t="shared" si="7"/>
        <v>0</v>
      </c>
      <c r="BL31" s="37">
        <f t="shared" si="8"/>
        <v>753726884</v>
      </c>
      <c r="BM31" s="37">
        <f t="shared" si="9"/>
        <v>203239558</v>
      </c>
    </row>
    <row r="32" spans="1:65" ht="28.5" x14ac:dyDescent="0.2">
      <c r="A32" s="104" t="s">
        <v>135</v>
      </c>
      <c r="B32" s="105"/>
      <c r="C32" s="105"/>
      <c r="D32" s="105"/>
      <c r="E32" s="105"/>
      <c r="F32" s="105"/>
      <c r="G32" s="105">
        <v>19</v>
      </c>
      <c r="H32" s="111" t="s">
        <v>195</v>
      </c>
      <c r="I32" s="110">
        <v>1299166600</v>
      </c>
      <c r="J32" s="14"/>
      <c r="K32" s="14"/>
      <c r="L32" s="14"/>
      <c r="M32" s="14"/>
      <c r="N32" s="14"/>
      <c r="O32" s="14"/>
      <c r="P32" s="111">
        <v>1073226917</v>
      </c>
      <c r="Q32" s="112">
        <v>0</v>
      </c>
      <c r="R32" s="110">
        <v>0</v>
      </c>
      <c r="S32" s="14"/>
      <c r="T32" s="14"/>
      <c r="U32" s="14"/>
      <c r="V32" s="14">
        <f t="shared" si="2"/>
        <v>1073226917</v>
      </c>
      <c r="W32" s="14"/>
      <c r="X32" s="14"/>
      <c r="Y32" s="14"/>
      <c r="Z32" s="14"/>
      <c r="AA32" s="14"/>
      <c r="AB32" s="14"/>
      <c r="AC32" s="111">
        <v>370287023</v>
      </c>
      <c r="AD32" s="112">
        <v>5477771</v>
      </c>
      <c r="AE32" s="110">
        <v>254104052</v>
      </c>
      <c r="AF32" s="14"/>
      <c r="AG32" s="14"/>
      <c r="AH32" s="14"/>
      <c r="AI32" s="14">
        <f t="shared" si="3"/>
        <v>629868846</v>
      </c>
      <c r="AJ32" s="14"/>
      <c r="AK32" s="14"/>
      <c r="AL32" s="14"/>
      <c r="AM32" s="14"/>
      <c r="AN32" s="14"/>
      <c r="AO32" s="14"/>
      <c r="AP32" s="111">
        <v>16037253</v>
      </c>
      <c r="AQ32" s="112">
        <v>5477771</v>
      </c>
      <c r="AR32" s="110">
        <v>99414188</v>
      </c>
      <c r="AS32" s="14"/>
      <c r="AT32" s="14"/>
      <c r="AU32" s="14"/>
      <c r="AV32" s="14">
        <f t="shared" si="4"/>
        <v>120929212</v>
      </c>
      <c r="AW32" s="14"/>
      <c r="AX32" s="14"/>
      <c r="AY32" s="14"/>
      <c r="AZ32" s="14"/>
      <c r="BA32" s="14"/>
      <c r="BB32" s="14"/>
      <c r="BC32" s="111">
        <v>16037253</v>
      </c>
      <c r="BD32" s="112">
        <v>5477771</v>
      </c>
      <c r="BE32" s="112">
        <v>99414188</v>
      </c>
      <c r="BF32" s="14"/>
      <c r="BG32" s="14"/>
      <c r="BH32" s="14"/>
      <c r="BI32" s="49">
        <f t="shared" si="5"/>
        <v>120929212</v>
      </c>
      <c r="BJ32" s="37">
        <f t="shared" si="6"/>
        <v>225939683</v>
      </c>
      <c r="BK32" s="37">
        <f t="shared" si="7"/>
        <v>443358071</v>
      </c>
      <c r="BL32" s="37">
        <f t="shared" si="8"/>
        <v>508939634</v>
      </c>
      <c r="BM32" s="37">
        <f t="shared" si="9"/>
        <v>0</v>
      </c>
    </row>
    <row r="33" spans="1:65" ht="28.5" x14ac:dyDescent="0.2">
      <c r="A33" s="104" t="s">
        <v>135</v>
      </c>
      <c r="B33" s="105"/>
      <c r="C33" s="105"/>
      <c r="D33" s="105"/>
      <c r="E33" s="105"/>
      <c r="F33" s="105"/>
      <c r="G33" s="105">
        <v>20</v>
      </c>
      <c r="H33" s="111" t="s">
        <v>196</v>
      </c>
      <c r="I33" s="110">
        <v>20000000</v>
      </c>
      <c r="J33" s="14"/>
      <c r="K33" s="14"/>
      <c r="L33" s="14"/>
      <c r="M33" s="14"/>
      <c r="N33" s="14"/>
      <c r="O33" s="14"/>
      <c r="P33" s="111">
        <v>15461600</v>
      </c>
      <c r="Q33" s="112">
        <v>0</v>
      </c>
      <c r="R33" s="110">
        <v>0</v>
      </c>
      <c r="S33" s="14"/>
      <c r="T33" s="14"/>
      <c r="U33" s="14"/>
      <c r="V33" s="14">
        <f t="shared" si="2"/>
        <v>15461600</v>
      </c>
      <c r="W33" s="14"/>
      <c r="X33" s="14"/>
      <c r="Y33" s="14"/>
      <c r="Z33" s="14"/>
      <c r="AA33" s="14"/>
      <c r="AB33" s="14"/>
      <c r="AC33" s="111">
        <v>14228688</v>
      </c>
      <c r="AD33" s="112">
        <v>0</v>
      </c>
      <c r="AE33" s="110">
        <v>0</v>
      </c>
      <c r="AF33" s="14"/>
      <c r="AG33" s="14"/>
      <c r="AH33" s="14"/>
      <c r="AI33" s="14">
        <f t="shared" si="3"/>
        <v>14228688</v>
      </c>
      <c r="AJ33" s="14"/>
      <c r="AK33" s="14"/>
      <c r="AL33" s="14"/>
      <c r="AM33" s="14"/>
      <c r="AN33" s="14"/>
      <c r="AO33" s="14"/>
      <c r="AP33" s="111">
        <v>0</v>
      </c>
      <c r="AQ33" s="112">
        <v>0</v>
      </c>
      <c r="AR33" s="110">
        <v>14228688</v>
      </c>
      <c r="AS33" s="14"/>
      <c r="AT33" s="14"/>
      <c r="AU33" s="14"/>
      <c r="AV33" s="14">
        <f t="shared" si="4"/>
        <v>14228688</v>
      </c>
      <c r="AW33" s="14"/>
      <c r="AX33" s="14"/>
      <c r="AY33" s="14"/>
      <c r="AZ33" s="14"/>
      <c r="BA33" s="14"/>
      <c r="BB33" s="14"/>
      <c r="BC33" s="111">
        <v>0</v>
      </c>
      <c r="BD33" s="112">
        <v>0</v>
      </c>
      <c r="BE33" s="112">
        <v>12220688</v>
      </c>
      <c r="BF33" s="14"/>
      <c r="BG33" s="14"/>
      <c r="BH33" s="14"/>
      <c r="BI33" s="49">
        <f t="shared" si="5"/>
        <v>12220688</v>
      </c>
      <c r="BJ33" s="37">
        <f t="shared" si="6"/>
        <v>4538400</v>
      </c>
      <c r="BK33" s="37">
        <f t="shared" si="7"/>
        <v>1232912</v>
      </c>
      <c r="BL33" s="37">
        <f t="shared" si="8"/>
        <v>0</v>
      </c>
      <c r="BM33" s="37">
        <f t="shared" si="9"/>
        <v>2008000</v>
      </c>
    </row>
    <row r="34" spans="1:65" ht="28.5" x14ac:dyDescent="0.2">
      <c r="A34" s="104" t="s">
        <v>135</v>
      </c>
      <c r="B34" s="105"/>
      <c r="C34" s="105"/>
      <c r="D34" s="105"/>
      <c r="E34" s="105"/>
      <c r="F34" s="105"/>
      <c r="G34" s="105">
        <v>21</v>
      </c>
      <c r="H34" s="111" t="s">
        <v>197</v>
      </c>
      <c r="I34" s="110">
        <v>15000000</v>
      </c>
      <c r="J34" s="14"/>
      <c r="K34" s="14"/>
      <c r="L34" s="14"/>
      <c r="M34" s="14"/>
      <c r="N34" s="14"/>
      <c r="O34" s="14"/>
      <c r="P34" s="111">
        <v>13650637</v>
      </c>
      <c r="Q34" s="112">
        <v>0</v>
      </c>
      <c r="R34" s="110">
        <v>0</v>
      </c>
      <c r="S34" s="14"/>
      <c r="T34" s="14"/>
      <c r="U34" s="14"/>
      <c r="V34" s="14">
        <f t="shared" si="2"/>
        <v>13650637</v>
      </c>
      <c r="W34" s="14"/>
      <c r="X34" s="14"/>
      <c r="Y34" s="14"/>
      <c r="Z34" s="14"/>
      <c r="AA34" s="14"/>
      <c r="AB34" s="14"/>
      <c r="AC34" s="111">
        <v>99077</v>
      </c>
      <c r="AD34" s="112">
        <v>5573985</v>
      </c>
      <c r="AE34" s="110">
        <v>0</v>
      </c>
      <c r="AF34" s="14"/>
      <c r="AG34" s="14"/>
      <c r="AH34" s="14"/>
      <c r="AI34" s="14">
        <f t="shared" si="3"/>
        <v>5673062</v>
      </c>
      <c r="AJ34" s="14"/>
      <c r="AK34" s="14"/>
      <c r="AL34" s="14"/>
      <c r="AM34" s="14"/>
      <c r="AN34" s="14"/>
      <c r="AO34" s="14"/>
      <c r="AP34" s="111">
        <v>0</v>
      </c>
      <c r="AQ34" s="112">
        <v>5673062</v>
      </c>
      <c r="AR34" s="110">
        <v>0</v>
      </c>
      <c r="AS34" s="14"/>
      <c r="AT34" s="14"/>
      <c r="AU34" s="14"/>
      <c r="AV34" s="14">
        <f t="shared" si="4"/>
        <v>5673062</v>
      </c>
      <c r="AW34" s="14"/>
      <c r="AX34" s="14"/>
      <c r="AY34" s="14"/>
      <c r="AZ34" s="14"/>
      <c r="BA34" s="14"/>
      <c r="BB34" s="14"/>
      <c r="BC34" s="111">
        <v>0</v>
      </c>
      <c r="BD34" s="112">
        <v>5673062</v>
      </c>
      <c r="BE34" s="112">
        <v>0</v>
      </c>
      <c r="BF34" s="14"/>
      <c r="BG34" s="14"/>
      <c r="BH34" s="14"/>
      <c r="BI34" s="49">
        <f t="shared" si="5"/>
        <v>5673062</v>
      </c>
      <c r="BJ34" s="37">
        <f t="shared" si="6"/>
        <v>1349363</v>
      </c>
      <c r="BK34" s="37">
        <f t="shared" si="7"/>
        <v>7977575</v>
      </c>
      <c r="BL34" s="37">
        <f t="shared" si="8"/>
        <v>0</v>
      </c>
      <c r="BM34" s="37">
        <f t="shared" si="9"/>
        <v>0</v>
      </c>
    </row>
    <row r="35" spans="1:65" ht="28.5" x14ac:dyDescent="0.2">
      <c r="A35" s="104" t="s">
        <v>135</v>
      </c>
      <c r="B35" s="105"/>
      <c r="C35" s="105"/>
      <c r="D35" s="105"/>
      <c r="E35" s="105"/>
      <c r="F35" s="105"/>
      <c r="G35" s="105">
        <v>22</v>
      </c>
      <c r="H35" s="111" t="s">
        <v>198</v>
      </c>
      <c r="I35" s="110">
        <v>75000000</v>
      </c>
      <c r="J35" s="14"/>
      <c r="K35" s="14"/>
      <c r="L35" s="14"/>
      <c r="M35" s="14"/>
      <c r="N35" s="14"/>
      <c r="O35" s="14"/>
      <c r="P35" s="111">
        <v>74998800</v>
      </c>
      <c r="Q35" s="112">
        <v>0</v>
      </c>
      <c r="R35" s="110">
        <v>0</v>
      </c>
      <c r="S35" s="14"/>
      <c r="T35" s="14"/>
      <c r="U35" s="14"/>
      <c r="V35" s="14">
        <f t="shared" si="2"/>
        <v>74998800</v>
      </c>
      <c r="W35" s="14"/>
      <c r="X35" s="14"/>
      <c r="Y35" s="14"/>
      <c r="Z35" s="14"/>
      <c r="AA35" s="14"/>
      <c r="AB35" s="14"/>
      <c r="AC35" s="111">
        <v>0</v>
      </c>
      <c r="AD35" s="112">
        <v>74998800</v>
      </c>
      <c r="AE35" s="110">
        <v>0</v>
      </c>
      <c r="AF35" s="14"/>
      <c r="AG35" s="14"/>
      <c r="AH35" s="14"/>
      <c r="AI35" s="14">
        <f t="shared" si="3"/>
        <v>74998800</v>
      </c>
      <c r="AJ35" s="14"/>
      <c r="AK35" s="14"/>
      <c r="AL35" s="14"/>
      <c r="AM35" s="14"/>
      <c r="AN35" s="14"/>
      <c r="AO35" s="14"/>
      <c r="AP35" s="111">
        <v>0</v>
      </c>
      <c r="AQ35" s="112">
        <v>0</v>
      </c>
      <c r="AR35" s="110">
        <v>29999520</v>
      </c>
      <c r="AS35" s="14"/>
      <c r="AT35" s="14"/>
      <c r="AU35" s="14"/>
      <c r="AV35" s="14">
        <f t="shared" si="4"/>
        <v>29999520</v>
      </c>
      <c r="AW35" s="14"/>
      <c r="AX35" s="14"/>
      <c r="AY35" s="14"/>
      <c r="AZ35" s="14"/>
      <c r="BA35" s="14"/>
      <c r="BB35" s="14"/>
      <c r="BC35" s="111">
        <v>0</v>
      </c>
      <c r="BD35" s="112">
        <v>0</v>
      </c>
      <c r="BE35" s="112">
        <v>29999520</v>
      </c>
      <c r="BF35" s="14"/>
      <c r="BG35" s="14"/>
      <c r="BH35" s="14"/>
      <c r="BI35" s="49">
        <f t="shared" si="5"/>
        <v>29999520</v>
      </c>
      <c r="BJ35" s="37">
        <f t="shared" si="6"/>
        <v>1200</v>
      </c>
      <c r="BK35" s="37">
        <f t="shared" si="7"/>
        <v>0</v>
      </c>
      <c r="BL35" s="37">
        <f t="shared" si="8"/>
        <v>44999280</v>
      </c>
      <c r="BM35" s="37">
        <f t="shared" si="9"/>
        <v>0</v>
      </c>
    </row>
    <row r="36" spans="1:65" ht="28.5" x14ac:dyDescent="0.2">
      <c r="A36" s="104" t="s">
        <v>135</v>
      </c>
      <c r="B36" s="105"/>
      <c r="C36" s="105"/>
      <c r="D36" s="105"/>
      <c r="E36" s="105"/>
      <c r="F36" s="105"/>
      <c r="G36" s="105">
        <v>23</v>
      </c>
      <c r="H36" s="111" t="s">
        <v>199</v>
      </c>
      <c r="I36" s="110">
        <v>195000000</v>
      </c>
      <c r="J36" s="14"/>
      <c r="K36" s="14"/>
      <c r="L36" s="14"/>
      <c r="M36" s="14"/>
      <c r="N36" s="14"/>
      <c r="O36" s="14"/>
      <c r="P36" s="111">
        <v>0</v>
      </c>
      <c r="Q36" s="112">
        <v>147427931</v>
      </c>
      <c r="R36" s="110">
        <v>0</v>
      </c>
      <c r="S36" s="14"/>
      <c r="T36" s="14"/>
      <c r="U36" s="14"/>
      <c r="V36" s="14">
        <f t="shared" si="2"/>
        <v>147427931</v>
      </c>
      <c r="W36" s="14"/>
      <c r="X36" s="14"/>
      <c r="Y36" s="14"/>
      <c r="Z36" s="14"/>
      <c r="AA36" s="14"/>
      <c r="AB36" s="14"/>
      <c r="AC36" s="111">
        <v>0</v>
      </c>
      <c r="AD36" s="112">
        <v>127347931</v>
      </c>
      <c r="AE36" s="110">
        <v>20080000</v>
      </c>
      <c r="AF36" s="14"/>
      <c r="AG36" s="14"/>
      <c r="AH36" s="14"/>
      <c r="AI36" s="14">
        <f t="shared" si="3"/>
        <v>147427931</v>
      </c>
      <c r="AJ36" s="14"/>
      <c r="AK36" s="14"/>
      <c r="AL36" s="14"/>
      <c r="AM36" s="14"/>
      <c r="AN36" s="14"/>
      <c r="AO36" s="14"/>
      <c r="AP36" s="111">
        <v>0</v>
      </c>
      <c r="AQ36" s="112">
        <v>341931</v>
      </c>
      <c r="AR36" s="110">
        <v>43774400</v>
      </c>
      <c r="AS36" s="14"/>
      <c r="AT36" s="14"/>
      <c r="AU36" s="14"/>
      <c r="AV36" s="14">
        <f t="shared" si="4"/>
        <v>44116331</v>
      </c>
      <c r="AW36" s="14"/>
      <c r="AX36" s="14"/>
      <c r="AY36" s="14"/>
      <c r="AZ36" s="14"/>
      <c r="BA36" s="14"/>
      <c r="BB36" s="14"/>
      <c r="BC36" s="111">
        <v>0</v>
      </c>
      <c r="BD36" s="112">
        <v>341931</v>
      </c>
      <c r="BE36" s="112">
        <v>43774400</v>
      </c>
      <c r="BF36" s="14"/>
      <c r="BG36" s="14"/>
      <c r="BH36" s="14"/>
      <c r="BI36" s="49">
        <f t="shared" si="5"/>
        <v>44116331</v>
      </c>
      <c r="BJ36" s="37">
        <f t="shared" si="6"/>
        <v>47572069</v>
      </c>
      <c r="BK36" s="37">
        <f t="shared" si="7"/>
        <v>0</v>
      </c>
      <c r="BL36" s="37">
        <f t="shared" si="8"/>
        <v>103311600</v>
      </c>
      <c r="BM36" s="37">
        <f t="shared" si="9"/>
        <v>0</v>
      </c>
    </row>
    <row r="37" spans="1:65" ht="28.5" x14ac:dyDescent="0.2">
      <c r="A37" s="104" t="s">
        <v>135</v>
      </c>
      <c r="B37" s="105"/>
      <c r="C37" s="105"/>
      <c r="D37" s="105"/>
      <c r="E37" s="105"/>
      <c r="F37" s="105"/>
      <c r="G37" s="105">
        <v>24</v>
      </c>
      <c r="H37" s="111" t="s">
        <v>200</v>
      </c>
      <c r="I37" s="110">
        <v>27100000</v>
      </c>
      <c r="J37" s="14"/>
      <c r="K37" s="14"/>
      <c r="L37" s="14"/>
      <c r="M37" s="14"/>
      <c r="N37" s="14"/>
      <c r="O37" s="14"/>
      <c r="P37" s="111">
        <v>0</v>
      </c>
      <c r="Q37" s="112">
        <v>25602000</v>
      </c>
      <c r="R37" s="110">
        <v>0</v>
      </c>
      <c r="S37" s="14"/>
      <c r="T37" s="14"/>
      <c r="U37" s="14"/>
      <c r="V37" s="14">
        <f t="shared" si="2"/>
        <v>25602000</v>
      </c>
      <c r="W37" s="14"/>
      <c r="X37" s="14"/>
      <c r="Y37" s="14"/>
      <c r="Z37" s="14"/>
      <c r="AA37" s="14"/>
      <c r="AB37" s="14"/>
      <c r="AC37" s="111">
        <v>0</v>
      </c>
      <c r="AD37" s="112">
        <v>0</v>
      </c>
      <c r="AE37" s="110">
        <v>20582000</v>
      </c>
      <c r="AF37" s="14"/>
      <c r="AG37" s="14"/>
      <c r="AH37" s="14"/>
      <c r="AI37" s="14">
        <f t="shared" si="3"/>
        <v>20582000</v>
      </c>
      <c r="AJ37" s="14"/>
      <c r="AK37" s="14"/>
      <c r="AL37" s="14"/>
      <c r="AM37" s="14"/>
      <c r="AN37" s="14"/>
      <c r="AO37" s="14"/>
      <c r="AP37" s="111">
        <v>0</v>
      </c>
      <c r="AQ37" s="112">
        <v>0</v>
      </c>
      <c r="AR37" s="110">
        <v>0</v>
      </c>
      <c r="AS37" s="14"/>
      <c r="AT37" s="14"/>
      <c r="AU37" s="14"/>
      <c r="AV37" s="14">
        <f t="shared" si="4"/>
        <v>0</v>
      </c>
      <c r="AW37" s="14"/>
      <c r="AX37" s="14"/>
      <c r="AY37" s="14"/>
      <c r="AZ37" s="14"/>
      <c r="BA37" s="14"/>
      <c r="BB37" s="14"/>
      <c r="BC37" s="111">
        <v>0</v>
      </c>
      <c r="BD37" s="112">
        <v>0</v>
      </c>
      <c r="BE37" s="112">
        <v>0</v>
      </c>
      <c r="BF37" s="14"/>
      <c r="BG37" s="14"/>
      <c r="BH37" s="14"/>
      <c r="BI37" s="49">
        <f t="shared" si="5"/>
        <v>0</v>
      </c>
      <c r="BJ37" s="37">
        <f t="shared" si="6"/>
        <v>1498000</v>
      </c>
      <c r="BK37" s="37">
        <f t="shared" si="7"/>
        <v>5020000</v>
      </c>
      <c r="BL37" s="37">
        <f t="shared" si="8"/>
        <v>20582000</v>
      </c>
      <c r="BM37" s="37">
        <f t="shared" si="9"/>
        <v>0</v>
      </c>
    </row>
    <row r="38" spans="1:65" ht="28.5" x14ac:dyDescent="0.2">
      <c r="A38" s="104" t="s">
        <v>135</v>
      </c>
      <c r="B38" s="105"/>
      <c r="C38" s="105"/>
      <c r="D38" s="105"/>
      <c r="E38" s="105"/>
      <c r="F38" s="105"/>
      <c r="G38" s="105">
        <v>25</v>
      </c>
      <c r="H38" s="111" t="s">
        <v>201</v>
      </c>
      <c r="I38" s="110">
        <v>601370384</v>
      </c>
      <c r="J38" s="14"/>
      <c r="K38" s="14"/>
      <c r="L38" s="14"/>
      <c r="M38" s="14"/>
      <c r="N38" s="14"/>
      <c r="O38" s="14"/>
      <c r="P38" s="111">
        <v>0</v>
      </c>
      <c r="Q38" s="112">
        <v>551691893</v>
      </c>
      <c r="R38" s="110">
        <v>0</v>
      </c>
      <c r="S38" s="14"/>
      <c r="T38" s="14"/>
      <c r="U38" s="14"/>
      <c r="V38" s="14">
        <f t="shared" si="2"/>
        <v>551691893</v>
      </c>
      <c r="W38" s="14"/>
      <c r="X38" s="14"/>
      <c r="Y38" s="14"/>
      <c r="Z38" s="14"/>
      <c r="AA38" s="14"/>
      <c r="AB38" s="14"/>
      <c r="AC38" s="111">
        <v>0</v>
      </c>
      <c r="AD38" s="112">
        <v>299939059</v>
      </c>
      <c r="AE38" s="110">
        <v>205358160</v>
      </c>
      <c r="AF38" s="14"/>
      <c r="AG38" s="14"/>
      <c r="AH38" s="14"/>
      <c r="AI38" s="14">
        <f t="shared" si="3"/>
        <v>505297219</v>
      </c>
      <c r="AJ38" s="14"/>
      <c r="AK38" s="14"/>
      <c r="AL38" s="14"/>
      <c r="AM38" s="14"/>
      <c r="AN38" s="14"/>
      <c r="AO38" s="14"/>
      <c r="AP38" s="111">
        <v>0</v>
      </c>
      <c r="AQ38" s="112">
        <v>0</v>
      </c>
      <c r="AR38" s="110">
        <v>69926113</v>
      </c>
      <c r="AS38" s="14"/>
      <c r="AT38" s="14"/>
      <c r="AU38" s="14"/>
      <c r="AV38" s="14">
        <f t="shared" si="4"/>
        <v>69926113</v>
      </c>
      <c r="AW38" s="14"/>
      <c r="AX38" s="14"/>
      <c r="AY38" s="14"/>
      <c r="AZ38" s="14"/>
      <c r="BA38" s="14"/>
      <c r="BB38" s="14"/>
      <c r="BC38" s="111">
        <v>0</v>
      </c>
      <c r="BD38" s="112">
        <v>0</v>
      </c>
      <c r="BE38" s="112">
        <v>69073014</v>
      </c>
      <c r="BF38" s="14"/>
      <c r="BG38" s="14"/>
      <c r="BH38" s="14"/>
      <c r="BI38" s="49">
        <f t="shared" si="5"/>
        <v>69073014</v>
      </c>
      <c r="BJ38" s="37">
        <f t="shared" si="6"/>
        <v>49678491</v>
      </c>
      <c r="BK38" s="37">
        <f t="shared" si="7"/>
        <v>46394674</v>
      </c>
      <c r="BL38" s="37">
        <f t="shared" si="8"/>
        <v>435371106</v>
      </c>
      <c r="BM38" s="37">
        <f t="shared" si="9"/>
        <v>853099</v>
      </c>
    </row>
    <row r="39" spans="1:65" ht="28.5" x14ac:dyDescent="0.2">
      <c r="A39" s="104" t="s">
        <v>135</v>
      </c>
      <c r="B39" s="105"/>
      <c r="C39" s="105"/>
      <c r="D39" s="105"/>
      <c r="E39" s="105"/>
      <c r="F39" s="105"/>
      <c r="G39" s="105">
        <v>26</v>
      </c>
      <c r="H39" s="24" t="s">
        <v>205</v>
      </c>
      <c r="I39" s="110">
        <v>486000000</v>
      </c>
      <c r="J39" s="14"/>
      <c r="K39" s="14"/>
      <c r="L39" s="14"/>
      <c r="M39" s="14"/>
      <c r="N39" s="14"/>
      <c r="O39" s="14"/>
      <c r="P39" s="14"/>
      <c r="Q39" s="112">
        <v>0</v>
      </c>
      <c r="R39" s="110">
        <v>412117308</v>
      </c>
      <c r="S39" s="14"/>
      <c r="T39" s="14"/>
      <c r="U39" s="14"/>
      <c r="V39" s="14">
        <f t="shared" si="2"/>
        <v>412117308</v>
      </c>
      <c r="W39" s="14"/>
      <c r="X39" s="14"/>
      <c r="Y39" s="14"/>
      <c r="Z39" s="14"/>
      <c r="AA39" s="14"/>
      <c r="AB39" s="14"/>
      <c r="AC39" s="14"/>
      <c r="AD39" s="112">
        <v>0</v>
      </c>
      <c r="AE39" s="110">
        <v>269819616</v>
      </c>
      <c r="AF39" s="14"/>
      <c r="AG39" s="14"/>
      <c r="AH39" s="14"/>
      <c r="AI39" s="14">
        <f t="shared" si="3"/>
        <v>269819616</v>
      </c>
      <c r="AJ39" s="14"/>
      <c r="AK39" s="14"/>
      <c r="AL39" s="14"/>
      <c r="AM39" s="14"/>
      <c r="AN39" s="14"/>
      <c r="AO39" s="14"/>
      <c r="AP39" s="14"/>
      <c r="AQ39" s="112">
        <v>0</v>
      </c>
      <c r="AR39" s="110">
        <v>747616</v>
      </c>
      <c r="AS39" s="14"/>
      <c r="AT39" s="14"/>
      <c r="AU39" s="14"/>
      <c r="AV39" s="14">
        <f t="shared" si="4"/>
        <v>747616</v>
      </c>
      <c r="AW39" s="14"/>
      <c r="AX39" s="14"/>
      <c r="AY39" s="14"/>
      <c r="AZ39" s="14"/>
      <c r="BA39" s="14"/>
      <c r="BB39" s="14"/>
      <c r="BC39" s="14"/>
      <c r="BD39" s="112">
        <v>0</v>
      </c>
      <c r="BE39" s="112">
        <v>747616</v>
      </c>
      <c r="BF39" s="14"/>
      <c r="BG39" s="14"/>
      <c r="BH39" s="14"/>
      <c r="BI39" s="49">
        <f t="shared" si="5"/>
        <v>747616</v>
      </c>
      <c r="BJ39" s="37">
        <f t="shared" si="6"/>
        <v>73882692</v>
      </c>
      <c r="BK39" s="37">
        <f t="shared" si="7"/>
        <v>142297692</v>
      </c>
      <c r="BL39" s="37">
        <f t="shared" si="8"/>
        <v>269072000</v>
      </c>
      <c r="BM39" s="37">
        <f t="shared" si="9"/>
        <v>0</v>
      </c>
    </row>
    <row r="40" spans="1:65" ht="28.5" x14ac:dyDescent="0.2">
      <c r="A40" s="104" t="s">
        <v>135</v>
      </c>
      <c r="B40" s="105"/>
      <c r="C40" s="105"/>
      <c r="D40" s="105"/>
      <c r="E40" s="105"/>
      <c r="F40" s="105"/>
      <c r="G40" s="105">
        <v>27</v>
      </c>
      <c r="H40" s="24" t="s">
        <v>206</v>
      </c>
      <c r="I40" s="110">
        <v>384000000</v>
      </c>
      <c r="J40" s="14"/>
      <c r="K40" s="14"/>
      <c r="L40" s="14"/>
      <c r="M40" s="14"/>
      <c r="N40" s="14"/>
      <c r="O40" s="14"/>
      <c r="P40" s="14"/>
      <c r="Q40" s="112">
        <v>0</v>
      </c>
      <c r="R40" s="110">
        <v>383718107</v>
      </c>
      <c r="S40" s="14"/>
      <c r="T40" s="14"/>
      <c r="U40" s="14"/>
      <c r="V40" s="14">
        <f t="shared" si="2"/>
        <v>383718107</v>
      </c>
      <c r="W40" s="14"/>
      <c r="X40" s="14"/>
      <c r="Y40" s="14"/>
      <c r="Z40" s="14"/>
      <c r="AA40" s="14"/>
      <c r="AB40" s="14"/>
      <c r="AC40" s="14"/>
      <c r="AD40" s="112">
        <v>0</v>
      </c>
      <c r="AE40" s="110">
        <v>383718107</v>
      </c>
      <c r="AF40" s="14"/>
      <c r="AG40" s="14"/>
      <c r="AH40" s="14"/>
      <c r="AI40" s="14">
        <f t="shared" si="3"/>
        <v>383718107</v>
      </c>
      <c r="AJ40" s="14"/>
      <c r="AK40" s="14"/>
      <c r="AL40" s="14"/>
      <c r="AM40" s="14"/>
      <c r="AN40" s="14"/>
      <c r="AO40" s="14"/>
      <c r="AP40" s="14"/>
      <c r="AQ40" s="112">
        <v>0</v>
      </c>
      <c r="AR40" s="110">
        <v>0</v>
      </c>
      <c r="AS40" s="14"/>
      <c r="AT40" s="14"/>
      <c r="AU40" s="14"/>
      <c r="AV40" s="14">
        <f t="shared" si="4"/>
        <v>0</v>
      </c>
      <c r="AW40" s="14"/>
      <c r="AX40" s="14"/>
      <c r="AY40" s="14"/>
      <c r="AZ40" s="14"/>
      <c r="BA40" s="14"/>
      <c r="BB40" s="14"/>
      <c r="BC40" s="14"/>
      <c r="BD40" s="112">
        <v>0</v>
      </c>
      <c r="BE40" s="112">
        <v>0</v>
      </c>
      <c r="BF40" s="14"/>
      <c r="BG40" s="14"/>
      <c r="BH40" s="14"/>
      <c r="BI40" s="49">
        <f t="shared" si="5"/>
        <v>0</v>
      </c>
      <c r="BJ40" s="37">
        <f t="shared" si="6"/>
        <v>281893</v>
      </c>
      <c r="BK40" s="37">
        <f t="shared" si="7"/>
        <v>0</v>
      </c>
      <c r="BL40" s="37">
        <f t="shared" si="8"/>
        <v>383718107</v>
      </c>
      <c r="BM40" s="37">
        <f t="shared" si="9"/>
        <v>0</v>
      </c>
    </row>
    <row r="41" spans="1:65" ht="28.5" x14ac:dyDescent="0.2">
      <c r="A41" s="104" t="s">
        <v>135</v>
      </c>
      <c r="B41" s="105"/>
      <c r="C41" s="105"/>
      <c r="D41" s="105"/>
      <c r="E41" s="105"/>
      <c r="F41" s="105"/>
      <c r="G41" s="105">
        <f>+G40+1</f>
        <v>28</v>
      </c>
      <c r="H41" s="24" t="s">
        <v>208</v>
      </c>
      <c r="I41" s="110">
        <v>14725000</v>
      </c>
      <c r="J41" s="14"/>
      <c r="K41" s="14"/>
      <c r="L41" s="14"/>
      <c r="M41" s="14"/>
      <c r="N41" s="14"/>
      <c r="O41" s="14"/>
      <c r="P41" s="14"/>
      <c r="Q41" s="112"/>
      <c r="R41" s="110">
        <v>12655018</v>
      </c>
      <c r="S41" s="14"/>
      <c r="T41" s="14"/>
      <c r="U41" s="14"/>
      <c r="V41" s="14">
        <f t="shared" si="2"/>
        <v>12655018</v>
      </c>
      <c r="W41" s="14"/>
      <c r="X41" s="14"/>
      <c r="Y41" s="14"/>
      <c r="Z41" s="14"/>
      <c r="AA41" s="14"/>
      <c r="AB41" s="14"/>
      <c r="AC41" s="14"/>
      <c r="AD41" s="112"/>
      <c r="AE41" s="110">
        <v>0</v>
      </c>
      <c r="AF41" s="14"/>
      <c r="AG41" s="14"/>
      <c r="AH41" s="14"/>
      <c r="AI41" s="14">
        <f t="shared" si="3"/>
        <v>0</v>
      </c>
      <c r="AJ41" s="14"/>
      <c r="AK41" s="14"/>
      <c r="AL41" s="14"/>
      <c r="AM41" s="14"/>
      <c r="AN41" s="14"/>
      <c r="AO41" s="14"/>
      <c r="AP41" s="14"/>
      <c r="AQ41" s="112"/>
      <c r="AR41" s="110">
        <v>0</v>
      </c>
      <c r="AS41" s="14"/>
      <c r="AT41" s="14"/>
      <c r="AU41" s="14"/>
      <c r="AV41" s="14">
        <f t="shared" si="4"/>
        <v>0</v>
      </c>
      <c r="AW41" s="14"/>
      <c r="AX41" s="14"/>
      <c r="AY41" s="14"/>
      <c r="AZ41" s="14"/>
      <c r="BA41" s="14"/>
      <c r="BB41" s="14"/>
      <c r="BC41" s="14"/>
      <c r="BD41" s="112"/>
      <c r="BE41" s="112">
        <v>0</v>
      </c>
      <c r="BF41" s="14"/>
      <c r="BG41" s="14"/>
      <c r="BH41" s="14"/>
      <c r="BI41" s="49">
        <f t="shared" si="5"/>
        <v>0</v>
      </c>
      <c r="BJ41" s="37">
        <f t="shared" si="6"/>
        <v>2069982</v>
      </c>
      <c r="BK41" s="37">
        <f t="shared" si="7"/>
        <v>12655018</v>
      </c>
      <c r="BL41" s="37">
        <f t="shared" si="8"/>
        <v>0</v>
      </c>
      <c r="BM41" s="37">
        <f t="shared" si="9"/>
        <v>0</v>
      </c>
    </row>
    <row r="42" spans="1:65" ht="28.5" x14ac:dyDescent="0.2">
      <c r="A42" s="104" t="s">
        <v>135</v>
      </c>
      <c r="B42" s="105"/>
      <c r="C42" s="105"/>
      <c r="D42" s="105"/>
      <c r="E42" s="105"/>
      <c r="F42" s="105"/>
      <c r="G42" s="105">
        <f t="shared" ref="G42:G88" si="10">+G41+1</f>
        <v>29</v>
      </c>
      <c r="H42" s="24" t="s">
        <v>209</v>
      </c>
      <c r="I42" s="110">
        <v>117655000</v>
      </c>
      <c r="J42" s="14"/>
      <c r="K42" s="14"/>
      <c r="L42" s="14"/>
      <c r="M42" s="14"/>
      <c r="N42" s="14"/>
      <c r="O42" s="14"/>
      <c r="P42" s="14"/>
      <c r="Q42" s="112"/>
      <c r="R42" s="110">
        <v>117446598</v>
      </c>
      <c r="S42" s="14"/>
      <c r="T42" s="14"/>
      <c r="U42" s="14"/>
      <c r="V42" s="14">
        <f t="shared" si="2"/>
        <v>117446598</v>
      </c>
      <c r="W42" s="14"/>
      <c r="X42" s="14"/>
      <c r="Y42" s="14"/>
      <c r="Z42" s="14"/>
      <c r="AA42" s="14"/>
      <c r="AB42" s="14"/>
      <c r="AC42" s="14"/>
      <c r="AD42" s="112"/>
      <c r="AE42" s="110">
        <v>117446598</v>
      </c>
      <c r="AF42" s="14"/>
      <c r="AG42" s="14"/>
      <c r="AH42" s="14"/>
      <c r="AI42" s="14">
        <f t="shared" si="3"/>
        <v>117446598</v>
      </c>
      <c r="AJ42" s="14"/>
      <c r="AK42" s="14"/>
      <c r="AL42" s="14"/>
      <c r="AM42" s="14"/>
      <c r="AN42" s="14"/>
      <c r="AO42" s="14"/>
      <c r="AP42" s="14"/>
      <c r="AQ42" s="112"/>
      <c r="AR42" s="110">
        <v>0</v>
      </c>
      <c r="AS42" s="14"/>
      <c r="AT42" s="14"/>
      <c r="AU42" s="14"/>
      <c r="AV42" s="14">
        <f t="shared" si="4"/>
        <v>0</v>
      </c>
      <c r="AW42" s="14"/>
      <c r="AX42" s="14"/>
      <c r="AY42" s="14"/>
      <c r="AZ42" s="14"/>
      <c r="BA42" s="14"/>
      <c r="BB42" s="14"/>
      <c r="BC42" s="14"/>
      <c r="BD42" s="112"/>
      <c r="BE42" s="112">
        <v>0</v>
      </c>
      <c r="BF42" s="14"/>
      <c r="BG42" s="14"/>
      <c r="BH42" s="14"/>
      <c r="BI42" s="49">
        <f t="shared" si="5"/>
        <v>0</v>
      </c>
      <c r="BJ42" s="37">
        <f t="shared" si="6"/>
        <v>208402</v>
      </c>
      <c r="BK42" s="37">
        <f t="shared" si="7"/>
        <v>0</v>
      </c>
      <c r="BL42" s="37">
        <f t="shared" si="8"/>
        <v>117446598</v>
      </c>
      <c r="BM42" s="37">
        <f t="shared" si="9"/>
        <v>0</v>
      </c>
    </row>
    <row r="43" spans="1:65" ht="28.5" x14ac:dyDescent="0.2">
      <c r="A43" s="104" t="s">
        <v>135</v>
      </c>
      <c r="B43" s="105"/>
      <c r="C43" s="105"/>
      <c r="D43" s="105"/>
      <c r="E43" s="105"/>
      <c r="F43" s="105"/>
      <c r="G43" s="105">
        <f t="shared" si="10"/>
        <v>30</v>
      </c>
      <c r="H43" s="24" t="s">
        <v>210</v>
      </c>
      <c r="I43" s="110">
        <v>529000000</v>
      </c>
      <c r="J43" s="14"/>
      <c r="K43" s="14"/>
      <c r="L43" s="14"/>
      <c r="M43" s="14"/>
      <c r="N43" s="14"/>
      <c r="O43" s="14"/>
      <c r="P43" s="14"/>
      <c r="Q43" s="112"/>
      <c r="R43" s="110">
        <v>459932400</v>
      </c>
      <c r="S43" s="14"/>
      <c r="T43" s="14"/>
      <c r="U43" s="14"/>
      <c r="V43" s="14">
        <f t="shared" si="2"/>
        <v>459932400</v>
      </c>
      <c r="W43" s="14"/>
      <c r="X43" s="14"/>
      <c r="Y43" s="14"/>
      <c r="Z43" s="14"/>
      <c r="AA43" s="14"/>
      <c r="AB43" s="14"/>
      <c r="AC43" s="14"/>
      <c r="AD43" s="112"/>
      <c r="AE43" s="110">
        <v>1242821</v>
      </c>
      <c r="AF43" s="14"/>
      <c r="AG43" s="14"/>
      <c r="AH43" s="14"/>
      <c r="AI43" s="14">
        <f t="shared" si="3"/>
        <v>1242821</v>
      </c>
      <c r="AJ43" s="14"/>
      <c r="AK43" s="14"/>
      <c r="AL43" s="14"/>
      <c r="AM43" s="14"/>
      <c r="AN43" s="14"/>
      <c r="AO43" s="14"/>
      <c r="AP43" s="14"/>
      <c r="AQ43" s="112"/>
      <c r="AR43" s="110">
        <v>1242821</v>
      </c>
      <c r="AS43" s="14"/>
      <c r="AT43" s="14"/>
      <c r="AU43" s="14"/>
      <c r="AV43" s="14">
        <f t="shared" si="4"/>
        <v>1242821</v>
      </c>
      <c r="AW43" s="14"/>
      <c r="AX43" s="14"/>
      <c r="AY43" s="14"/>
      <c r="AZ43" s="14"/>
      <c r="BA43" s="14"/>
      <c r="BB43" s="14"/>
      <c r="BC43" s="14"/>
      <c r="BD43" s="112"/>
      <c r="BE43" s="112">
        <v>1242821</v>
      </c>
      <c r="BF43" s="14"/>
      <c r="BG43" s="14"/>
      <c r="BH43" s="14"/>
      <c r="BI43" s="49">
        <f t="shared" si="5"/>
        <v>1242821</v>
      </c>
      <c r="BJ43" s="37">
        <f t="shared" si="6"/>
        <v>69067600</v>
      </c>
      <c r="BK43" s="37">
        <f t="shared" si="7"/>
        <v>458689579</v>
      </c>
      <c r="BL43" s="37">
        <f t="shared" si="8"/>
        <v>0</v>
      </c>
      <c r="BM43" s="37">
        <f t="shared" si="9"/>
        <v>0</v>
      </c>
    </row>
    <row r="44" spans="1:65" ht="28.5" x14ac:dyDescent="0.2">
      <c r="A44" s="104" t="s">
        <v>135</v>
      </c>
      <c r="B44" s="105"/>
      <c r="C44" s="105"/>
      <c r="D44" s="105"/>
      <c r="E44" s="105"/>
      <c r="F44" s="105"/>
      <c r="G44" s="105">
        <f t="shared" si="10"/>
        <v>31</v>
      </c>
      <c r="H44" s="24" t="s">
        <v>211</v>
      </c>
      <c r="I44" s="110">
        <v>3900000000</v>
      </c>
      <c r="J44" s="14"/>
      <c r="K44" s="14"/>
      <c r="L44" s="14"/>
      <c r="M44" s="14"/>
      <c r="N44" s="14"/>
      <c r="O44" s="14"/>
      <c r="P44" s="14"/>
      <c r="Q44" s="112"/>
      <c r="R44" s="110">
        <v>0</v>
      </c>
      <c r="S44" s="14"/>
      <c r="T44" s="14"/>
      <c r="U44" s="14"/>
      <c r="V44" s="14">
        <f t="shared" si="2"/>
        <v>0</v>
      </c>
      <c r="W44" s="14"/>
      <c r="X44" s="14"/>
      <c r="Y44" s="14"/>
      <c r="Z44" s="14"/>
      <c r="AA44" s="14"/>
      <c r="AB44" s="14"/>
      <c r="AC44" s="14"/>
      <c r="AD44" s="112"/>
      <c r="AE44" s="110">
        <v>0</v>
      </c>
      <c r="AF44" s="14"/>
      <c r="AG44" s="14"/>
      <c r="AH44" s="14"/>
      <c r="AI44" s="14">
        <f t="shared" si="3"/>
        <v>0</v>
      </c>
      <c r="AJ44" s="14"/>
      <c r="AK44" s="14"/>
      <c r="AL44" s="14"/>
      <c r="AM44" s="14"/>
      <c r="AN44" s="14"/>
      <c r="AO44" s="14"/>
      <c r="AP44" s="14"/>
      <c r="AQ44" s="112"/>
      <c r="AR44" s="110">
        <v>0</v>
      </c>
      <c r="AS44" s="14"/>
      <c r="AT44" s="14"/>
      <c r="AU44" s="14"/>
      <c r="AV44" s="14">
        <f t="shared" si="4"/>
        <v>0</v>
      </c>
      <c r="AW44" s="14"/>
      <c r="AX44" s="14"/>
      <c r="AY44" s="14"/>
      <c r="AZ44" s="14"/>
      <c r="BA44" s="14"/>
      <c r="BB44" s="14"/>
      <c r="BC44" s="14"/>
      <c r="BD44" s="112"/>
      <c r="BE44" s="112">
        <v>0</v>
      </c>
      <c r="BF44" s="14"/>
      <c r="BG44" s="14"/>
      <c r="BH44" s="14"/>
      <c r="BI44" s="49">
        <f t="shared" si="5"/>
        <v>0</v>
      </c>
      <c r="BJ44" s="37">
        <f t="shared" si="6"/>
        <v>3900000000</v>
      </c>
      <c r="BK44" s="37">
        <f t="shared" si="7"/>
        <v>0</v>
      </c>
      <c r="BL44" s="37">
        <f t="shared" si="8"/>
        <v>0</v>
      </c>
      <c r="BM44" s="37">
        <f t="shared" si="9"/>
        <v>0</v>
      </c>
    </row>
    <row r="45" spans="1:65" ht="28.5" x14ac:dyDescent="0.2">
      <c r="A45" s="104" t="s">
        <v>135</v>
      </c>
      <c r="B45" s="105"/>
      <c r="C45" s="105"/>
      <c r="D45" s="105"/>
      <c r="E45" s="105"/>
      <c r="F45" s="105"/>
      <c r="G45" s="105">
        <f t="shared" si="10"/>
        <v>32</v>
      </c>
      <c r="H45" s="24" t="s">
        <v>212</v>
      </c>
      <c r="I45" s="110">
        <v>900000000</v>
      </c>
      <c r="J45" s="14"/>
      <c r="K45" s="14"/>
      <c r="L45" s="14"/>
      <c r="M45" s="14"/>
      <c r="N45" s="14"/>
      <c r="O45" s="14"/>
      <c r="P45" s="14"/>
      <c r="Q45" s="112"/>
      <c r="R45" s="110">
        <v>0</v>
      </c>
      <c r="S45" s="14"/>
      <c r="T45" s="14"/>
      <c r="U45" s="14"/>
      <c r="V45" s="14">
        <f t="shared" si="2"/>
        <v>0</v>
      </c>
      <c r="W45" s="14"/>
      <c r="X45" s="14"/>
      <c r="Y45" s="14"/>
      <c r="Z45" s="14"/>
      <c r="AA45" s="14"/>
      <c r="AB45" s="14"/>
      <c r="AC45" s="14"/>
      <c r="AD45" s="112"/>
      <c r="AE45" s="110">
        <v>0</v>
      </c>
      <c r="AF45" s="14"/>
      <c r="AG45" s="14"/>
      <c r="AH45" s="14"/>
      <c r="AI45" s="14">
        <f t="shared" si="3"/>
        <v>0</v>
      </c>
      <c r="AJ45" s="14"/>
      <c r="AK45" s="14"/>
      <c r="AL45" s="14"/>
      <c r="AM45" s="14"/>
      <c r="AN45" s="14"/>
      <c r="AO45" s="14"/>
      <c r="AP45" s="14"/>
      <c r="AQ45" s="112"/>
      <c r="AR45" s="110">
        <v>0</v>
      </c>
      <c r="AS45" s="14"/>
      <c r="AT45" s="14"/>
      <c r="AU45" s="14"/>
      <c r="AV45" s="14">
        <f t="shared" si="4"/>
        <v>0</v>
      </c>
      <c r="AW45" s="14"/>
      <c r="AX45" s="14"/>
      <c r="AY45" s="14"/>
      <c r="AZ45" s="14"/>
      <c r="BA45" s="14"/>
      <c r="BB45" s="14"/>
      <c r="BC45" s="14"/>
      <c r="BD45" s="112"/>
      <c r="BE45" s="112">
        <v>0</v>
      </c>
      <c r="BF45" s="14"/>
      <c r="BG45" s="14"/>
      <c r="BH45" s="14"/>
      <c r="BI45" s="49">
        <f t="shared" si="5"/>
        <v>0</v>
      </c>
      <c r="BJ45" s="37">
        <f t="shared" si="6"/>
        <v>900000000</v>
      </c>
      <c r="BK45" s="37">
        <f t="shared" si="7"/>
        <v>0</v>
      </c>
      <c r="BL45" s="37">
        <f t="shared" si="8"/>
        <v>0</v>
      </c>
      <c r="BM45" s="37">
        <f t="shared" si="9"/>
        <v>0</v>
      </c>
    </row>
    <row r="46" spans="1:65" ht="28.5" x14ac:dyDescent="0.2">
      <c r="A46" s="104" t="s">
        <v>135</v>
      </c>
      <c r="B46" s="105"/>
      <c r="C46" s="105"/>
      <c r="D46" s="105"/>
      <c r="E46" s="105"/>
      <c r="F46" s="105"/>
      <c r="G46" s="105">
        <f t="shared" si="10"/>
        <v>33</v>
      </c>
      <c r="H46" s="24" t="s">
        <v>213</v>
      </c>
      <c r="I46" s="110">
        <v>45383600</v>
      </c>
      <c r="J46" s="14"/>
      <c r="K46" s="14"/>
      <c r="L46" s="14"/>
      <c r="M46" s="14"/>
      <c r="N46" s="14"/>
      <c r="O46" s="14"/>
      <c r="P46" s="14"/>
      <c r="Q46" s="112"/>
      <c r="R46" s="110">
        <v>0</v>
      </c>
      <c r="S46" s="14"/>
      <c r="T46" s="14"/>
      <c r="U46" s="14"/>
      <c r="V46" s="14">
        <f t="shared" si="2"/>
        <v>0</v>
      </c>
      <c r="W46" s="14"/>
      <c r="X46" s="14"/>
      <c r="Y46" s="14"/>
      <c r="Z46" s="14"/>
      <c r="AA46" s="14"/>
      <c r="AB46" s="14"/>
      <c r="AC46" s="14"/>
      <c r="AD46" s="112"/>
      <c r="AE46" s="110">
        <v>0</v>
      </c>
      <c r="AF46" s="14"/>
      <c r="AG46" s="14"/>
      <c r="AH46" s="14"/>
      <c r="AI46" s="14">
        <f t="shared" si="3"/>
        <v>0</v>
      </c>
      <c r="AJ46" s="14"/>
      <c r="AK46" s="14"/>
      <c r="AL46" s="14"/>
      <c r="AM46" s="14"/>
      <c r="AN46" s="14"/>
      <c r="AO46" s="14"/>
      <c r="AP46" s="14"/>
      <c r="AQ46" s="112"/>
      <c r="AR46" s="110">
        <v>0</v>
      </c>
      <c r="AS46" s="14"/>
      <c r="AT46" s="14"/>
      <c r="AU46" s="14"/>
      <c r="AV46" s="14">
        <f t="shared" si="4"/>
        <v>0</v>
      </c>
      <c r="AW46" s="14"/>
      <c r="AX46" s="14"/>
      <c r="AY46" s="14"/>
      <c r="AZ46" s="14"/>
      <c r="BA46" s="14"/>
      <c r="BB46" s="14"/>
      <c r="BC46" s="14"/>
      <c r="BD46" s="112"/>
      <c r="BE46" s="112">
        <v>0</v>
      </c>
      <c r="BF46" s="14"/>
      <c r="BG46" s="14"/>
      <c r="BH46" s="14"/>
      <c r="BI46" s="49">
        <f t="shared" si="5"/>
        <v>0</v>
      </c>
      <c r="BJ46" s="37">
        <f t="shared" si="6"/>
        <v>45383600</v>
      </c>
      <c r="BK46" s="37">
        <f t="shared" si="7"/>
        <v>0</v>
      </c>
      <c r="BL46" s="37">
        <f t="shared" si="8"/>
        <v>0</v>
      </c>
      <c r="BM46" s="37">
        <f t="shared" si="9"/>
        <v>0</v>
      </c>
    </row>
    <row r="47" spans="1:65" s="64" customFormat="1" hidden="1" x14ac:dyDescent="0.2">
      <c r="A47" s="77" t="s">
        <v>135</v>
      </c>
      <c r="B47" s="67"/>
      <c r="C47" s="67"/>
      <c r="D47" s="67"/>
      <c r="E47" s="67"/>
      <c r="F47" s="67"/>
      <c r="G47" s="67">
        <f t="shared" si="10"/>
        <v>34</v>
      </c>
      <c r="H47" s="76"/>
      <c r="I47" s="78"/>
      <c r="J47" s="61"/>
      <c r="K47" s="61"/>
      <c r="L47" s="61"/>
      <c r="M47" s="61"/>
      <c r="N47" s="61"/>
      <c r="O47" s="61"/>
      <c r="P47" s="61"/>
      <c r="Q47" s="78"/>
      <c r="R47" s="61"/>
      <c r="S47" s="61"/>
      <c r="T47" s="61"/>
      <c r="U47" s="61"/>
      <c r="V47" s="61">
        <f t="shared" si="2"/>
        <v>0</v>
      </c>
      <c r="W47" s="61"/>
      <c r="X47" s="61"/>
      <c r="Y47" s="61"/>
      <c r="Z47" s="61"/>
      <c r="AA47" s="61"/>
      <c r="AB47" s="61"/>
      <c r="AC47" s="61"/>
      <c r="AD47" s="78"/>
      <c r="AE47" s="61"/>
      <c r="AF47" s="61"/>
      <c r="AG47" s="61"/>
      <c r="AH47" s="61"/>
      <c r="AI47" s="61">
        <f t="shared" si="3"/>
        <v>0</v>
      </c>
      <c r="AJ47" s="61"/>
      <c r="AK47" s="61"/>
      <c r="AL47" s="61"/>
      <c r="AM47" s="61"/>
      <c r="AN47" s="61"/>
      <c r="AO47" s="61"/>
      <c r="AP47" s="61"/>
      <c r="AQ47" s="78"/>
      <c r="AR47" s="61"/>
      <c r="AS47" s="61"/>
      <c r="AT47" s="61"/>
      <c r="AU47" s="61"/>
      <c r="AV47" s="61">
        <f t="shared" si="4"/>
        <v>0</v>
      </c>
      <c r="AW47" s="61"/>
      <c r="AX47" s="61"/>
      <c r="AY47" s="61"/>
      <c r="AZ47" s="61"/>
      <c r="BA47" s="61"/>
      <c r="BB47" s="61"/>
      <c r="BC47" s="61"/>
      <c r="BD47" s="78"/>
      <c r="BE47" s="61"/>
      <c r="BF47" s="61"/>
      <c r="BG47" s="61"/>
      <c r="BH47" s="61"/>
      <c r="BI47" s="62">
        <f t="shared" si="5"/>
        <v>0</v>
      </c>
      <c r="BJ47" s="63">
        <f t="shared" si="6"/>
        <v>0</v>
      </c>
      <c r="BK47" s="63">
        <f t="shared" si="7"/>
        <v>0</v>
      </c>
      <c r="BL47" s="63">
        <f t="shared" si="8"/>
        <v>0</v>
      </c>
      <c r="BM47" s="63">
        <f t="shared" si="9"/>
        <v>0</v>
      </c>
    </row>
    <row r="48" spans="1:65" s="64" customFormat="1" hidden="1" x14ac:dyDescent="0.2">
      <c r="A48" s="77" t="s">
        <v>135</v>
      </c>
      <c r="B48" s="67"/>
      <c r="C48" s="67"/>
      <c r="D48" s="67"/>
      <c r="E48" s="67"/>
      <c r="F48" s="67"/>
      <c r="G48" s="67">
        <f t="shared" si="10"/>
        <v>35</v>
      </c>
      <c r="H48" s="76"/>
      <c r="I48" s="78"/>
      <c r="J48" s="61"/>
      <c r="K48" s="61"/>
      <c r="L48" s="61"/>
      <c r="M48" s="61"/>
      <c r="N48" s="61"/>
      <c r="O48" s="61"/>
      <c r="P48" s="61"/>
      <c r="Q48" s="78"/>
      <c r="R48" s="61"/>
      <c r="S48" s="61"/>
      <c r="T48" s="61"/>
      <c r="U48" s="61"/>
      <c r="V48" s="61">
        <f t="shared" si="2"/>
        <v>0</v>
      </c>
      <c r="W48" s="61"/>
      <c r="X48" s="61"/>
      <c r="Y48" s="61"/>
      <c r="Z48" s="61"/>
      <c r="AA48" s="61"/>
      <c r="AB48" s="61"/>
      <c r="AC48" s="61"/>
      <c r="AD48" s="78"/>
      <c r="AE48" s="61"/>
      <c r="AF48" s="61"/>
      <c r="AG48" s="61"/>
      <c r="AH48" s="61"/>
      <c r="AI48" s="61">
        <f t="shared" si="3"/>
        <v>0</v>
      </c>
      <c r="AJ48" s="61"/>
      <c r="AK48" s="61"/>
      <c r="AL48" s="61"/>
      <c r="AM48" s="61"/>
      <c r="AN48" s="61"/>
      <c r="AO48" s="61"/>
      <c r="AP48" s="61"/>
      <c r="AQ48" s="78"/>
      <c r="AR48" s="61"/>
      <c r="AS48" s="61"/>
      <c r="AT48" s="61"/>
      <c r="AU48" s="61"/>
      <c r="AV48" s="61">
        <f t="shared" si="4"/>
        <v>0</v>
      </c>
      <c r="AW48" s="61"/>
      <c r="AX48" s="61"/>
      <c r="AY48" s="61"/>
      <c r="AZ48" s="61"/>
      <c r="BA48" s="61"/>
      <c r="BB48" s="61"/>
      <c r="BC48" s="61"/>
      <c r="BD48" s="78"/>
      <c r="BE48" s="61"/>
      <c r="BF48" s="61"/>
      <c r="BG48" s="61"/>
      <c r="BH48" s="61"/>
      <c r="BI48" s="62">
        <f t="shared" si="5"/>
        <v>0</v>
      </c>
      <c r="BJ48" s="63">
        <f t="shared" si="6"/>
        <v>0</v>
      </c>
      <c r="BK48" s="63">
        <f t="shared" si="7"/>
        <v>0</v>
      </c>
      <c r="BL48" s="63">
        <f t="shared" si="8"/>
        <v>0</v>
      </c>
      <c r="BM48" s="63">
        <f t="shared" si="9"/>
        <v>0</v>
      </c>
    </row>
    <row r="49" spans="1:65" s="64" customFormat="1" hidden="1" x14ac:dyDescent="0.2">
      <c r="A49" s="77" t="s">
        <v>135</v>
      </c>
      <c r="B49" s="67"/>
      <c r="C49" s="67"/>
      <c r="D49" s="67"/>
      <c r="E49" s="67"/>
      <c r="F49" s="67"/>
      <c r="G49" s="67">
        <f t="shared" si="10"/>
        <v>36</v>
      </c>
      <c r="H49" s="76"/>
      <c r="I49" s="78"/>
      <c r="J49" s="61"/>
      <c r="K49" s="61"/>
      <c r="L49" s="61"/>
      <c r="M49" s="61"/>
      <c r="N49" s="61"/>
      <c r="O49" s="61"/>
      <c r="P49" s="61"/>
      <c r="Q49" s="78"/>
      <c r="R49" s="61"/>
      <c r="S49" s="61"/>
      <c r="T49" s="61"/>
      <c r="U49" s="61"/>
      <c r="V49" s="61">
        <f t="shared" si="2"/>
        <v>0</v>
      </c>
      <c r="W49" s="61"/>
      <c r="X49" s="61"/>
      <c r="Y49" s="61"/>
      <c r="Z49" s="61"/>
      <c r="AA49" s="61"/>
      <c r="AB49" s="61"/>
      <c r="AC49" s="61"/>
      <c r="AD49" s="78"/>
      <c r="AE49" s="61"/>
      <c r="AF49" s="61"/>
      <c r="AG49" s="61"/>
      <c r="AH49" s="61"/>
      <c r="AI49" s="61">
        <f t="shared" si="3"/>
        <v>0</v>
      </c>
      <c r="AJ49" s="61"/>
      <c r="AK49" s="61"/>
      <c r="AL49" s="61"/>
      <c r="AM49" s="61"/>
      <c r="AN49" s="61"/>
      <c r="AO49" s="61"/>
      <c r="AP49" s="61"/>
      <c r="AQ49" s="78"/>
      <c r="AR49" s="61"/>
      <c r="AS49" s="61"/>
      <c r="AT49" s="61"/>
      <c r="AU49" s="61"/>
      <c r="AV49" s="61">
        <f t="shared" si="4"/>
        <v>0</v>
      </c>
      <c r="AW49" s="61"/>
      <c r="AX49" s="61"/>
      <c r="AY49" s="61"/>
      <c r="AZ49" s="61"/>
      <c r="BA49" s="61"/>
      <c r="BB49" s="61"/>
      <c r="BC49" s="61"/>
      <c r="BD49" s="78"/>
      <c r="BE49" s="61"/>
      <c r="BF49" s="61"/>
      <c r="BG49" s="61"/>
      <c r="BH49" s="61"/>
      <c r="BI49" s="62">
        <f t="shared" si="5"/>
        <v>0</v>
      </c>
      <c r="BJ49" s="63">
        <f t="shared" si="6"/>
        <v>0</v>
      </c>
      <c r="BK49" s="63">
        <f t="shared" si="7"/>
        <v>0</v>
      </c>
      <c r="BL49" s="63">
        <f t="shared" si="8"/>
        <v>0</v>
      </c>
      <c r="BM49" s="63">
        <f t="shared" si="9"/>
        <v>0</v>
      </c>
    </row>
    <row r="50" spans="1:65" s="64" customFormat="1" hidden="1" x14ac:dyDescent="0.2">
      <c r="A50" s="77" t="s">
        <v>135</v>
      </c>
      <c r="B50" s="67"/>
      <c r="C50" s="67"/>
      <c r="D50" s="67"/>
      <c r="E50" s="67"/>
      <c r="F50" s="67"/>
      <c r="G50" s="67">
        <f t="shared" si="10"/>
        <v>37</v>
      </c>
      <c r="H50" s="76"/>
      <c r="I50" s="78"/>
      <c r="J50" s="61"/>
      <c r="K50" s="61"/>
      <c r="L50" s="61"/>
      <c r="M50" s="61"/>
      <c r="N50" s="61"/>
      <c r="O50" s="61"/>
      <c r="P50" s="61"/>
      <c r="Q50" s="78"/>
      <c r="R50" s="61"/>
      <c r="S50" s="61"/>
      <c r="T50" s="61"/>
      <c r="U50" s="61"/>
      <c r="V50" s="61">
        <f t="shared" si="2"/>
        <v>0</v>
      </c>
      <c r="W50" s="61"/>
      <c r="X50" s="61"/>
      <c r="Y50" s="61"/>
      <c r="Z50" s="61"/>
      <c r="AA50" s="61"/>
      <c r="AB50" s="61"/>
      <c r="AC50" s="61"/>
      <c r="AD50" s="78"/>
      <c r="AE50" s="61"/>
      <c r="AF50" s="61"/>
      <c r="AG50" s="61"/>
      <c r="AH50" s="61"/>
      <c r="AI50" s="61">
        <f t="shared" si="3"/>
        <v>0</v>
      </c>
      <c r="AJ50" s="61"/>
      <c r="AK50" s="61"/>
      <c r="AL50" s="61"/>
      <c r="AM50" s="61"/>
      <c r="AN50" s="61"/>
      <c r="AO50" s="61"/>
      <c r="AP50" s="61"/>
      <c r="AQ50" s="78"/>
      <c r="AR50" s="61"/>
      <c r="AS50" s="61"/>
      <c r="AT50" s="61"/>
      <c r="AU50" s="61"/>
      <c r="AV50" s="61">
        <f t="shared" si="4"/>
        <v>0</v>
      </c>
      <c r="AW50" s="61"/>
      <c r="AX50" s="61"/>
      <c r="AY50" s="61"/>
      <c r="AZ50" s="61"/>
      <c r="BA50" s="61"/>
      <c r="BB50" s="61"/>
      <c r="BC50" s="61"/>
      <c r="BD50" s="78"/>
      <c r="BE50" s="61"/>
      <c r="BF50" s="61"/>
      <c r="BG50" s="61"/>
      <c r="BH50" s="61"/>
      <c r="BI50" s="62">
        <f t="shared" si="5"/>
        <v>0</v>
      </c>
      <c r="BJ50" s="63">
        <f t="shared" si="6"/>
        <v>0</v>
      </c>
      <c r="BK50" s="63">
        <f t="shared" si="7"/>
        <v>0</v>
      </c>
      <c r="BL50" s="63">
        <f t="shared" si="8"/>
        <v>0</v>
      </c>
      <c r="BM50" s="63">
        <f t="shared" si="9"/>
        <v>0</v>
      </c>
    </row>
    <row r="51" spans="1:65" s="64" customFormat="1" hidden="1" x14ac:dyDescent="0.2">
      <c r="A51" s="77" t="s">
        <v>135</v>
      </c>
      <c r="B51" s="67"/>
      <c r="C51" s="67"/>
      <c r="D51" s="67"/>
      <c r="E51" s="67"/>
      <c r="F51" s="67"/>
      <c r="G51" s="67">
        <f t="shared" si="10"/>
        <v>38</v>
      </c>
      <c r="H51" s="76"/>
      <c r="I51" s="78"/>
      <c r="J51" s="61"/>
      <c r="K51" s="61"/>
      <c r="L51" s="61"/>
      <c r="M51" s="61"/>
      <c r="N51" s="61"/>
      <c r="O51" s="61"/>
      <c r="P51" s="61"/>
      <c r="Q51" s="78"/>
      <c r="R51" s="61"/>
      <c r="S51" s="61"/>
      <c r="T51" s="61"/>
      <c r="U51" s="61"/>
      <c r="V51" s="61">
        <f t="shared" si="2"/>
        <v>0</v>
      </c>
      <c r="W51" s="61"/>
      <c r="X51" s="61"/>
      <c r="Y51" s="61"/>
      <c r="Z51" s="61"/>
      <c r="AA51" s="61"/>
      <c r="AB51" s="61"/>
      <c r="AC51" s="61"/>
      <c r="AD51" s="78"/>
      <c r="AE51" s="61"/>
      <c r="AF51" s="61"/>
      <c r="AG51" s="61"/>
      <c r="AH51" s="61"/>
      <c r="AI51" s="61">
        <f t="shared" si="3"/>
        <v>0</v>
      </c>
      <c r="AJ51" s="61"/>
      <c r="AK51" s="61"/>
      <c r="AL51" s="61"/>
      <c r="AM51" s="61"/>
      <c r="AN51" s="61"/>
      <c r="AO51" s="61"/>
      <c r="AP51" s="61"/>
      <c r="AQ51" s="78"/>
      <c r="AR51" s="61"/>
      <c r="AS51" s="61"/>
      <c r="AT51" s="61"/>
      <c r="AU51" s="61"/>
      <c r="AV51" s="61">
        <f t="shared" si="4"/>
        <v>0</v>
      </c>
      <c r="AW51" s="61"/>
      <c r="AX51" s="61"/>
      <c r="AY51" s="61"/>
      <c r="AZ51" s="61"/>
      <c r="BA51" s="61"/>
      <c r="BB51" s="61"/>
      <c r="BC51" s="61"/>
      <c r="BD51" s="78"/>
      <c r="BE51" s="61"/>
      <c r="BF51" s="61"/>
      <c r="BG51" s="61"/>
      <c r="BH51" s="61"/>
      <c r="BI51" s="62">
        <f t="shared" si="5"/>
        <v>0</v>
      </c>
      <c r="BJ51" s="63">
        <f t="shared" si="6"/>
        <v>0</v>
      </c>
      <c r="BK51" s="63">
        <f t="shared" si="7"/>
        <v>0</v>
      </c>
      <c r="BL51" s="63">
        <f t="shared" si="8"/>
        <v>0</v>
      </c>
      <c r="BM51" s="63">
        <f t="shared" si="9"/>
        <v>0</v>
      </c>
    </row>
    <row r="52" spans="1:65" s="64" customFormat="1" hidden="1" x14ac:dyDescent="0.2">
      <c r="A52" s="77" t="s">
        <v>135</v>
      </c>
      <c r="B52" s="67"/>
      <c r="C52" s="67"/>
      <c r="D52" s="67"/>
      <c r="E52" s="67"/>
      <c r="F52" s="67"/>
      <c r="G52" s="67">
        <f t="shared" si="10"/>
        <v>39</v>
      </c>
      <c r="H52" s="76"/>
      <c r="I52" s="78"/>
      <c r="J52" s="61"/>
      <c r="K52" s="61"/>
      <c r="L52" s="61"/>
      <c r="M52" s="61"/>
      <c r="N52" s="61"/>
      <c r="O52" s="61"/>
      <c r="P52" s="61"/>
      <c r="Q52" s="78"/>
      <c r="R52" s="61"/>
      <c r="S52" s="61"/>
      <c r="T52" s="61"/>
      <c r="U52" s="61"/>
      <c r="V52" s="61">
        <f t="shared" si="2"/>
        <v>0</v>
      </c>
      <c r="W52" s="61"/>
      <c r="X52" s="61"/>
      <c r="Y52" s="61"/>
      <c r="Z52" s="61"/>
      <c r="AA52" s="61"/>
      <c r="AB52" s="61"/>
      <c r="AC52" s="61"/>
      <c r="AD52" s="78"/>
      <c r="AE52" s="61"/>
      <c r="AF52" s="61"/>
      <c r="AG52" s="61"/>
      <c r="AH52" s="61"/>
      <c r="AI52" s="61">
        <f t="shared" si="3"/>
        <v>0</v>
      </c>
      <c r="AJ52" s="61"/>
      <c r="AK52" s="61"/>
      <c r="AL52" s="61"/>
      <c r="AM52" s="61"/>
      <c r="AN52" s="61"/>
      <c r="AO52" s="61"/>
      <c r="AP52" s="61"/>
      <c r="AQ52" s="78"/>
      <c r="AR52" s="61"/>
      <c r="AS52" s="61"/>
      <c r="AT52" s="61"/>
      <c r="AU52" s="61"/>
      <c r="AV52" s="61">
        <f t="shared" si="4"/>
        <v>0</v>
      </c>
      <c r="AW52" s="61"/>
      <c r="AX52" s="61"/>
      <c r="AY52" s="61"/>
      <c r="AZ52" s="61"/>
      <c r="BA52" s="61"/>
      <c r="BB52" s="61"/>
      <c r="BC52" s="61"/>
      <c r="BD52" s="78"/>
      <c r="BE52" s="61"/>
      <c r="BF52" s="61"/>
      <c r="BG52" s="61"/>
      <c r="BH52" s="61"/>
      <c r="BI52" s="62">
        <f t="shared" si="5"/>
        <v>0</v>
      </c>
      <c r="BJ52" s="63">
        <f t="shared" si="6"/>
        <v>0</v>
      </c>
      <c r="BK52" s="63">
        <f t="shared" si="7"/>
        <v>0</v>
      </c>
      <c r="BL52" s="63">
        <f t="shared" si="8"/>
        <v>0</v>
      </c>
      <c r="BM52" s="63">
        <f t="shared" si="9"/>
        <v>0</v>
      </c>
    </row>
    <row r="53" spans="1:65" s="64" customFormat="1" hidden="1" x14ac:dyDescent="0.2">
      <c r="A53" s="77" t="s">
        <v>135</v>
      </c>
      <c r="B53" s="67"/>
      <c r="C53" s="67"/>
      <c r="D53" s="67"/>
      <c r="E53" s="67"/>
      <c r="F53" s="67"/>
      <c r="G53" s="67">
        <f t="shared" si="10"/>
        <v>40</v>
      </c>
      <c r="H53" s="76"/>
      <c r="I53" s="78"/>
      <c r="J53" s="61"/>
      <c r="K53" s="61"/>
      <c r="L53" s="61"/>
      <c r="M53" s="61"/>
      <c r="N53" s="61"/>
      <c r="O53" s="61"/>
      <c r="P53" s="61"/>
      <c r="Q53" s="78"/>
      <c r="R53" s="61"/>
      <c r="S53" s="61"/>
      <c r="T53" s="61"/>
      <c r="U53" s="61"/>
      <c r="V53" s="61">
        <f t="shared" si="2"/>
        <v>0</v>
      </c>
      <c r="W53" s="61"/>
      <c r="X53" s="61"/>
      <c r="Y53" s="61"/>
      <c r="Z53" s="61"/>
      <c r="AA53" s="61"/>
      <c r="AB53" s="61"/>
      <c r="AC53" s="61"/>
      <c r="AD53" s="78"/>
      <c r="AE53" s="61"/>
      <c r="AF53" s="61"/>
      <c r="AG53" s="61"/>
      <c r="AH53" s="61"/>
      <c r="AI53" s="61">
        <f t="shared" si="3"/>
        <v>0</v>
      </c>
      <c r="AJ53" s="61"/>
      <c r="AK53" s="61"/>
      <c r="AL53" s="61"/>
      <c r="AM53" s="61"/>
      <c r="AN53" s="61"/>
      <c r="AO53" s="61"/>
      <c r="AP53" s="61"/>
      <c r="AQ53" s="78"/>
      <c r="AR53" s="61"/>
      <c r="AS53" s="61"/>
      <c r="AT53" s="61"/>
      <c r="AU53" s="61"/>
      <c r="AV53" s="61">
        <f t="shared" si="4"/>
        <v>0</v>
      </c>
      <c r="AW53" s="61"/>
      <c r="AX53" s="61"/>
      <c r="AY53" s="61"/>
      <c r="AZ53" s="61"/>
      <c r="BA53" s="61"/>
      <c r="BB53" s="61"/>
      <c r="BC53" s="61"/>
      <c r="BD53" s="78"/>
      <c r="BE53" s="61"/>
      <c r="BF53" s="61"/>
      <c r="BG53" s="61"/>
      <c r="BH53" s="61"/>
      <c r="BI53" s="62">
        <f t="shared" si="5"/>
        <v>0</v>
      </c>
      <c r="BJ53" s="63">
        <f t="shared" si="6"/>
        <v>0</v>
      </c>
      <c r="BK53" s="63">
        <f t="shared" si="7"/>
        <v>0</v>
      </c>
      <c r="BL53" s="63">
        <f t="shared" si="8"/>
        <v>0</v>
      </c>
      <c r="BM53" s="63">
        <f t="shared" si="9"/>
        <v>0</v>
      </c>
    </row>
    <row r="54" spans="1:65" s="64" customFormat="1" hidden="1" x14ac:dyDescent="0.2">
      <c r="A54" s="77" t="s">
        <v>135</v>
      </c>
      <c r="B54" s="67"/>
      <c r="C54" s="67"/>
      <c r="D54" s="67"/>
      <c r="E54" s="67"/>
      <c r="F54" s="67"/>
      <c r="G54" s="67">
        <f t="shared" si="10"/>
        <v>41</v>
      </c>
      <c r="H54" s="76"/>
      <c r="I54" s="78"/>
      <c r="J54" s="61"/>
      <c r="K54" s="61"/>
      <c r="L54" s="61"/>
      <c r="M54" s="61"/>
      <c r="N54" s="61"/>
      <c r="O54" s="61"/>
      <c r="P54" s="61"/>
      <c r="Q54" s="78"/>
      <c r="R54" s="61"/>
      <c r="S54" s="61"/>
      <c r="T54" s="61"/>
      <c r="U54" s="61"/>
      <c r="V54" s="61">
        <f t="shared" si="2"/>
        <v>0</v>
      </c>
      <c r="W54" s="61"/>
      <c r="X54" s="61"/>
      <c r="Y54" s="61"/>
      <c r="Z54" s="61"/>
      <c r="AA54" s="61"/>
      <c r="AB54" s="61"/>
      <c r="AC54" s="61"/>
      <c r="AD54" s="78"/>
      <c r="AE54" s="61"/>
      <c r="AF54" s="61"/>
      <c r="AG54" s="61"/>
      <c r="AH54" s="61"/>
      <c r="AI54" s="61">
        <f t="shared" si="3"/>
        <v>0</v>
      </c>
      <c r="AJ54" s="61"/>
      <c r="AK54" s="61"/>
      <c r="AL54" s="61"/>
      <c r="AM54" s="61"/>
      <c r="AN54" s="61"/>
      <c r="AO54" s="61"/>
      <c r="AP54" s="61"/>
      <c r="AQ54" s="78"/>
      <c r="AR54" s="61"/>
      <c r="AS54" s="61"/>
      <c r="AT54" s="61"/>
      <c r="AU54" s="61"/>
      <c r="AV54" s="61">
        <f t="shared" si="4"/>
        <v>0</v>
      </c>
      <c r="AW54" s="61"/>
      <c r="AX54" s="61"/>
      <c r="AY54" s="61"/>
      <c r="AZ54" s="61"/>
      <c r="BA54" s="61"/>
      <c r="BB54" s="61"/>
      <c r="BC54" s="61"/>
      <c r="BD54" s="78"/>
      <c r="BE54" s="61"/>
      <c r="BF54" s="61"/>
      <c r="BG54" s="61"/>
      <c r="BH54" s="61"/>
      <c r="BI54" s="62">
        <f t="shared" si="5"/>
        <v>0</v>
      </c>
      <c r="BJ54" s="63">
        <f t="shared" si="6"/>
        <v>0</v>
      </c>
      <c r="BK54" s="63">
        <f t="shared" si="7"/>
        <v>0</v>
      </c>
      <c r="BL54" s="63">
        <f t="shared" si="8"/>
        <v>0</v>
      </c>
      <c r="BM54" s="63">
        <f t="shared" si="9"/>
        <v>0</v>
      </c>
    </row>
    <row r="55" spans="1:65" s="64" customFormat="1" hidden="1" x14ac:dyDescent="0.2">
      <c r="A55" s="77" t="s">
        <v>135</v>
      </c>
      <c r="B55" s="67"/>
      <c r="C55" s="67"/>
      <c r="D55" s="67"/>
      <c r="E55" s="67"/>
      <c r="F55" s="67"/>
      <c r="G55" s="67">
        <f t="shared" si="10"/>
        <v>42</v>
      </c>
      <c r="H55" s="76"/>
      <c r="I55" s="78"/>
      <c r="J55" s="61"/>
      <c r="K55" s="61"/>
      <c r="L55" s="61"/>
      <c r="M55" s="61"/>
      <c r="N55" s="61"/>
      <c r="O55" s="61"/>
      <c r="P55" s="61"/>
      <c r="Q55" s="78"/>
      <c r="R55" s="61"/>
      <c r="S55" s="61"/>
      <c r="T55" s="61"/>
      <c r="U55" s="61"/>
      <c r="V55" s="61">
        <f t="shared" si="2"/>
        <v>0</v>
      </c>
      <c r="W55" s="61"/>
      <c r="X55" s="61"/>
      <c r="Y55" s="61"/>
      <c r="Z55" s="61"/>
      <c r="AA55" s="61"/>
      <c r="AB55" s="61"/>
      <c r="AC55" s="61"/>
      <c r="AD55" s="78"/>
      <c r="AE55" s="61"/>
      <c r="AF55" s="61"/>
      <c r="AG55" s="61"/>
      <c r="AH55" s="61"/>
      <c r="AI55" s="61">
        <f t="shared" si="3"/>
        <v>0</v>
      </c>
      <c r="AJ55" s="61"/>
      <c r="AK55" s="61"/>
      <c r="AL55" s="61"/>
      <c r="AM55" s="61"/>
      <c r="AN55" s="61"/>
      <c r="AO55" s="61"/>
      <c r="AP55" s="61"/>
      <c r="AQ55" s="78"/>
      <c r="AR55" s="61"/>
      <c r="AS55" s="61"/>
      <c r="AT55" s="61"/>
      <c r="AU55" s="61"/>
      <c r="AV55" s="61">
        <f t="shared" si="4"/>
        <v>0</v>
      </c>
      <c r="AW55" s="61"/>
      <c r="AX55" s="61"/>
      <c r="AY55" s="61"/>
      <c r="AZ55" s="61"/>
      <c r="BA55" s="61"/>
      <c r="BB55" s="61"/>
      <c r="BC55" s="61"/>
      <c r="BD55" s="78"/>
      <c r="BE55" s="61"/>
      <c r="BF55" s="61"/>
      <c r="BG55" s="61"/>
      <c r="BH55" s="61"/>
      <c r="BI55" s="62">
        <f t="shared" si="5"/>
        <v>0</v>
      </c>
      <c r="BJ55" s="63">
        <f t="shared" si="6"/>
        <v>0</v>
      </c>
      <c r="BK55" s="63">
        <f t="shared" si="7"/>
        <v>0</v>
      </c>
      <c r="BL55" s="63">
        <f t="shared" si="8"/>
        <v>0</v>
      </c>
      <c r="BM55" s="63">
        <f t="shared" si="9"/>
        <v>0</v>
      </c>
    </row>
    <row r="56" spans="1:65" s="64" customFormat="1" hidden="1" x14ac:dyDescent="0.2">
      <c r="A56" s="77" t="s">
        <v>135</v>
      </c>
      <c r="B56" s="67"/>
      <c r="C56" s="67"/>
      <c r="D56" s="67"/>
      <c r="E56" s="67"/>
      <c r="F56" s="67"/>
      <c r="G56" s="67">
        <f t="shared" si="10"/>
        <v>43</v>
      </c>
      <c r="H56" s="76"/>
      <c r="I56" s="78"/>
      <c r="J56" s="61"/>
      <c r="K56" s="61"/>
      <c r="L56" s="61"/>
      <c r="M56" s="61"/>
      <c r="N56" s="61"/>
      <c r="O56" s="61"/>
      <c r="P56" s="61"/>
      <c r="Q56" s="78"/>
      <c r="R56" s="61"/>
      <c r="S56" s="61"/>
      <c r="T56" s="61"/>
      <c r="U56" s="61"/>
      <c r="V56" s="61">
        <f t="shared" si="2"/>
        <v>0</v>
      </c>
      <c r="W56" s="61"/>
      <c r="X56" s="61"/>
      <c r="Y56" s="61"/>
      <c r="Z56" s="61"/>
      <c r="AA56" s="61"/>
      <c r="AB56" s="61"/>
      <c r="AC56" s="61"/>
      <c r="AD56" s="78"/>
      <c r="AE56" s="61"/>
      <c r="AF56" s="61"/>
      <c r="AG56" s="61"/>
      <c r="AH56" s="61"/>
      <c r="AI56" s="61">
        <f t="shared" si="3"/>
        <v>0</v>
      </c>
      <c r="AJ56" s="61"/>
      <c r="AK56" s="61"/>
      <c r="AL56" s="61"/>
      <c r="AM56" s="61"/>
      <c r="AN56" s="61"/>
      <c r="AO56" s="61"/>
      <c r="AP56" s="61"/>
      <c r="AQ56" s="78"/>
      <c r="AR56" s="61"/>
      <c r="AS56" s="61"/>
      <c r="AT56" s="61"/>
      <c r="AU56" s="61"/>
      <c r="AV56" s="61">
        <f t="shared" si="4"/>
        <v>0</v>
      </c>
      <c r="AW56" s="61"/>
      <c r="AX56" s="61"/>
      <c r="AY56" s="61"/>
      <c r="AZ56" s="61"/>
      <c r="BA56" s="61"/>
      <c r="BB56" s="61"/>
      <c r="BC56" s="61"/>
      <c r="BD56" s="78"/>
      <c r="BE56" s="61"/>
      <c r="BF56" s="61"/>
      <c r="BG56" s="61"/>
      <c r="BH56" s="61"/>
      <c r="BI56" s="62">
        <f t="shared" si="5"/>
        <v>0</v>
      </c>
      <c r="BJ56" s="63">
        <f t="shared" si="6"/>
        <v>0</v>
      </c>
      <c r="BK56" s="63">
        <f t="shared" si="7"/>
        <v>0</v>
      </c>
      <c r="BL56" s="63">
        <f t="shared" si="8"/>
        <v>0</v>
      </c>
      <c r="BM56" s="63">
        <f t="shared" si="9"/>
        <v>0</v>
      </c>
    </row>
    <row r="57" spans="1:65" s="64" customFormat="1" hidden="1" x14ac:dyDescent="0.2">
      <c r="A57" s="77" t="s">
        <v>135</v>
      </c>
      <c r="B57" s="67"/>
      <c r="C57" s="67"/>
      <c r="D57" s="67"/>
      <c r="E57" s="67"/>
      <c r="F57" s="67"/>
      <c r="G57" s="67">
        <f t="shared" si="10"/>
        <v>44</v>
      </c>
      <c r="H57" s="76"/>
      <c r="I57" s="78"/>
      <c r="J57" s="61"/>
      <c r="K57" s="61"/>
      <c r="L57" s="61"/>
      <c r="M57" s="61"/>
      <c r="N57" s="61"/>
      <c r="O57" s="61"/>
      <c r="P57" s="61"/>
      <c r="Q57" s="78"/>
      <c r="R57" s="61"/>
      <c r="S57" s="61"/>
      <c r="T57" s="61"/>
      <c r="U57" s="61"/>
      <c r="V57" s="61">
        <f t="shared" si="2"/>
        <v>0</v>
      </c>
      <c r="W57" s="61"/>
      <c r="X57" s="61"/>
      <c r="Y57" s="61"/>
      <c r="Z57" s="61"/>
      <c r="AA57" s="61"/>
      <c r="AB57" s="61"/>
      <c r="AC57" s="61"/>
      <c r="AD57" s="78"/>
      <c r="AE57" s="61"/>
      <c r="AF57" s="61"/>
      <c r="AG57" s="61"/>
      <c r="AH57" s="61"/>
      <c r="AI57" s="61">
        <f t="shared" si="3"/>
        <v>0</v>
      </c>
      <c r="AJ57" s="61"/>
      <c r="AK57" s="61"/>
      <c r="AL57" s="61"/>
      <c r="AM57" s="61"/>
      <c r="AN57" s="61"/>
      <c r="AO57" s="61"/>
      <c r="AP57" s="61"/>
      <c r="AQ57" s="78"/>
      <c r="AR57" s="61"/>
      <c r="AS57" s="61"/>
      <c r="AT57" s="61"/>
      <c r="AU57" s="61"/>
      <c r="AV57" s="61">
        <f t="shared" si="4"/>
        <v>0</v>
      </c>
      <c r="AW57" s="61"/>
      <c r="AX57" s="61"/>
      <c r="AY57" s="61"/>
      <c r="AZ57" s="61"/>
      <c r="BA57" s="61"/>
      <c r="BB57" s="61"/>
      <c r="BC57" s="61"/>
      <c r="BD57" s="78"/>
      <c r="BE57" s="61"/>
      <c r="BF57" s="61"/>
      <c r="BG57" s="61"/>
      <c r="BH57" s="61"/>
      <c r="BI57" s="62">
        <f t="shared" si="5"/>
        <v>0</v>
      </c>
      <c r="BJ57" s="63">
        <f t="shared" si="6"/>
        <v>0</v>
      </c>
      <c r="BK57" s="63">
        <f t="shared" si="7"/>
        <v>0</v>
      </c>
      <c r="BL57" s="63">
        <f t="shared" si="8"/>
        <v>0</v>
      </c>
      <c r="BM57" s="63">
        <f t="shared" si="9"/>
        <v>0</v>
      </c>
    </row>
    <row r="58" spans="1:65" s="64" customFormat="1" hidden="1" x14ac:dyDescent="0.2">
      <c r="A58" s="77" t="s">
        <v>135</v>
      </c>
      <c r="B58" s="67"/>
      <c r="C58" s="67"/>
      <c r="D58" s="67"/>
      <c r="E58" s="67"/>
      <c r="F58" s="67"/>
      <c r="G58" s="67">
        <f t="shared" si="10"/>
        <v>45</v>
      </c>
      <c r="H58" s="76"/>
      <c r="I58" s="78"/>
      <c r="J58" s="61"/>
      <c r="K58" s="61"/>
      <c r="L58" s="61"/>
      <c r="M58" s="61"/>
      <c r="N58" s="61"/>
      <c r="O58" s="61"/>
      <c r="P58" s="61"/>
      <c r="Q58" s="78"/>
      <c r="R58" s="61"/>
      <c r="S58" s="61"/>
      <c r="T58" s="61"/>
      <c r="U58" s="61"/>
      <c r="V58" s="61">
        <f t="shared" si="2"/>
        <v>0</v>
      </c>
      <c r="W58" s="61"/>
      <c r="X58" s="61"/>
      <c r="Y58" s="61"/>
      <c r="Z58" s="61"/>
      <c r="AA58" s="61"/>
      <c r="AB58" s="61"/>
      <c r="AC58" s="61"/>
      <c r="AD58" s="78"/>
      <c r="AE58" s="61"/>
      <c r="AF58" s="61"/>
      <c r="AG58" s="61"/>
      <c r="AH58" s="61"/>
      <c r="AI58" s="61">
        <f t="shared" si="3"/>
        <v>0</v>
      </c>
      <c r="AJ58" s="61"/>
      <c r="AK58" s="61"/>
      <c r="AL58" s="61"/>
      <c r="AM58" s="61"/>
      <c r="AN58" s="61"/>
      <c r="AO58" s="61"/>
      <c r="AP58" s="61"/>
      <c r="AQ58" s="78"/>
      <c r="AR58" s="61"/>
      <c r="AS58" s="61"/>
      <c r="AT58" s="61"/>
      <c r="AU58" s="61"/>
      <c r="AV58" s="61">
        <f t="shared" si="4"/>
        <v>0</v>
      </c>
      <c r="AW58" s="61"/>
      <c r="AX58" s="61"/>
      <c r="AY58" s="61"/>
      <c r="AZ58" s="61"/>
      <c r="BA58" s="61"/>
      <c r="BB58" s="61"/>
      <c r="BC58" s="61"/>
      <c r="BD58" s="78"/>
      <c r="BE58" s="61"/>
      <c r="BF58" s="61"/>
      <c r="BG58" s="61"/>
      <c r="BH58" s="61"/>
      <c r="BI58" s="62">
        <f t="shared" si="5"/>
        <v>0</v>
      </c>
      <c r="BJ58" s="63">
        <f t="shared" si="6"/>
        <v>0</v>
      </c>
      <c r="BK58" s="63">
        <f t="shared" si="7"/>
        <v>0</v>
      </c>
      <c r="BL58" s="63">
        <f t="shared" si="8"/>
        <v>0</v>
      </c>
      <c r="BM58" s="63">
        <f t="shared" si="9"/>
        <v>0</v>
      </c>
    </row>
    <row r="59" spans="1:65" s="64" customFormat="1" hidden="1" x14ac:dyDescent="0.2">
      <c r="A59" s="77" t="s">
        <v>135</v>
      </c>
      <c r="B59" s="67"/>
      <c r="C59" s="67"/>
      <c r="D59" s="67"/>
      <c r="E59" s="67"/>
      <c r="F59" s="67"/>
      <c r="G59" s="67">
        <f t="shared" si="10"/>
        <v>46</v>
      </c>
      <c r="H59" s="76"/>
      <c r="I59" s="78"/>
      <c r="J59" s="61"/>
      <c r="K59" s="61"/>
      <c r="L59" s="61"/>
      <c r="M59" s="61"/>
      <c r="N59" s="61"/>
      <c r="O59" s="61"/>
      <c r="P59" s="61"/>
      <c r="Q59" s="78"/>
      <c r="R59" s="61"/>
      <c r="S59" s="61"/>
      <c r="T59" s="61"/>
      <c r="U59" s="61"/>
      <c r="V59" s="61">
        <f t="shared" si="2"/>
        <v>0</v>
      </c>
      <c r="W59" s="61"/>
      <c r="X59" s="61"/>
      <c r="Y59" s="61"/>
      <c r="Z59" s="61"/>
      <c r="AA59" s="61"/>
      <c r="AB59" s="61"/>
      <c r="AC59" s="61"/>
      <c r="AD59" s="78"/>
      <c r="AE59" s="61"/>
      <c r="AF59" s="61"/>
      <c r="AG59" s="61"/>
      <c r="AH59" s="61"/>
      <c r="AI59" s="61">
        <f t="shared" si="3"/>
        <v>0</v>
      </c>
      <c r="AJ59" s="61"/>
      <c r="AK59" s="61"/>
      <c r="AL59" s="61"/>
      <c r="AM59" s="61"/>
      <c r="AN59" s="61"/>
      <c r="AO59" s="61"/>
      <c r="AP59" s="61"/>
      <c r="AQ59" s="78"/>
      <c r="AR59" s="61"/>
      <c r="AS59" s="61"/>
      <c r="AT59" s="61"/>
      <c r="AU59" s="61"/>
      <c r="AV59" s="61">
        <f t="shared" si="4"/>
        <v>0</v>
      </c>
      <c r="AW59" s="61"/>
      <c r="AX59" s="61"/>
      <c r="AY59" s="61"/>
      <c r="AZ59" s="61"/>
      <c r="BA59" s="61"/>
      <c r="BB59" s="61"/>
      <c r="BC59" s="61"/>
      <c r="BD59" s="78"/>
      <c r="BE59" s="61"/>
      <c r="BF59" s="61"/>
      <c r="BG59" s="61"/>
      <c r="BH59" s="61"/>
      <c r="BI59" s="62">
        <f t="shared" si="5"/>
        <v>0</v>
      </c>
      <c r="BJ59" s="63">
        <f t="shared" si="6"/>
        <v>0</v>
      </c>
      <c r="BK59" s="63">
        <f t="shared" si="7"/>
        <v>0</v>
      </c>
      <c r="BL59" s="63">
        <f t="shared" si="8"/>
        <v>0</v>
      </c>
      <c r="BM59" s="63">
        <f t="shared" si="9"/>
        <v>0</v>
      </c>
    </row>
    <row r="60" spans="1:65" s="64" customFormat="1" hidden="1" x14ac:dyDescent="0.2">
      <c r="A60" s="77" t="s">
        <v>135</v>
      </c>
      <c r="B60" s="67"/>
      <c r="C60" s="67"/>
      <c r="D60" s="67"/>
      <c r="E60" s="67"/>
      <c r="F60" s="67"/>
      <c r="G60" s="67">
        <f t="shared" si="10"/>
        <v>47</v>
      </c>
      <c r="H60" s="76"/>
      <c r="I60" s="78"/>
      <c r="J60" s="61"/>
      <c r="K60" s="61"/>
      <c r="L60" s="61"/>
      <c r="M60" s="61"/>
      <c r="N60" s="61"/>
      <c r="O60" s="61"/>
      <c r="P60" s="61"/>
      <c r="Q60" s="78"/>
      <c r="R60" s="61"/>
      <c r="S60" s="61"/>
      <c r="T60" s="61"/>
      <c r="U60" s="61"/>
      <c r="V60" s="61">
        <f t="shared" si="2"/>
        <v>0</v>
      </c>
      <c r="W60" s="61"/>
      <c r="X60" s="61"/>
      <c r="Y60" s="61"/>
      <c r="Z60" s="61"/>
      <c r="AA60" s="61"/>
      <c r="AB60" s="61"/>
      <c r="AC60" s="61"/>
      <c r="AD60" s="78"/>
      <c r="AE60" s="61"/>
      <c r="AF60" s="61"/>
      <c r="AG60" s="61"/>
      <c r="AH60" s="61"/>
      <c r="AI60" s="61">
        <f t="shared" si="3"/>
        <v>0</v>
      </c>
      <c r="AJ60" s="61"/>
      <c r="AK60" s="61"/>
      <c r="AL60" s="61"/>
      <c r="AM60" s="61"/>
      <c r="AN60" s="61"/>
      <c r="AO60" s="61"/>
      <c r="AP60" s="61"/>
      <c r="AQ60" s="78"/>
      <c r="AR60" s="61"/>
      <c r="AS60" s="61"/>
      <c r="AT60" s="61"/>
      <c r="AU60" s="61"/>
      <c r="AV60" s="61">
        <f t="shared" si="4"/>
        <v>0</v>
      </c>
      <c r="AW60" s="61"/>
      <c r="AX60" s="61"/>
      <c r="AY60" s="61"/>
      <c r="AZ60" s="61"/>
      <c r="BA60" s="61"/>
      <c r="BB60" s="61"/>
      <c r="BC60" s="61"/>
      <c r="BD60" s="78"/>
      <c r="BE60" s="61"/>
      <c r="BF60" s="61"/>
      <c r="BG60" s="61"/>
      <c r="BH60" s="61"/>
      <c r="BI60" s="62">
        <f t="shared" si="5"/>
        <v>0</v>
      </c>
      <c r="BJ60" s="63">
        <f t="shared" si="6"/>
        <v>0</v>
      </c>
      <c r="BK60" s="63">
        <f t="shared" si="7"/>
        <v>0</v>
      </c>
      <c r="BL60" s="63">
        <f t="shared" si="8"/>
        <v>0</v>
      </c>
      <c r="BM60" s="63">
        <f t="shared" si="9"/>
        <v>0</v>
      </c>
    </row>
    <row r="61" spans="1:65" s="64" customFormat="1" hidden="1" x14ac:dyDescent="0.2">
      <c r="A61" s="77" t="s">
        <v>135</v>
      </c>
      <c r="B61" s="67"/>
      <c r="C61" s="67"/>
      <c r="D61" s="67"/>
      <c r="E61" s="67"/>
      <c r="F61" s="67"/>
      <c r="G61" s="67">
        <f t="shared" si="10"/>
        <v>48</v>
      </c>
      <c r="H61" s="76"/>
      <c r="I61" s="78"/>
      <c r="J61" s="61"/>
      <c r="K61" s="61"/>
      <c r="L61" s="61"/>
      <c r="M61" s="61"/>
      <c r="N61" s="61"/>
      <c r="O61" s="61"/>
      <c r="P61" s="61"/>
      <c r="Q61" s="78"/>
      <c r="R61" s="61"/>
      <c r="S61" s="61"/>
      <c r="T61" s="61"/>
      <c r="U61" s="61"/>
      <c r="V61" s="61">
        <f t="shared" si="2"/>
        <v>0</v>
      </c>
      <c r="W61" s="61"/>
      <c r="X61" s="61"/>
      <c r="Y61" s="61"/>
      <c r="Z61" s="61"/>
      <c r="AA61" s="61"/>
      <c r="AB61" s="61"/>
      <c r="AC61" s="61"/>
      <c r="AD61" s="78"/>
      <c r="AE61" s="61"/>
      <c r="AF61" s="61"/>
      <c r="AG61" s="61"/>
      <c r="AH61" s="61"/>
      <c r="AI61" s="61">
        <f t="shared" si="3"/>
        <v>0</v>
      </c>
      <c r="AJ61" s="61"/>
      <c r="AK61" s="61"/>
      <c r="AL61" s="61"/>
      <c r="AM61" s="61"/>
      <c r="AN61" s="61"/>
      <c r="AO61" s="61"/>
      <c r="AP61" s="61"/>
      <c r="AQ61" s="78"/>
      <c r="AR61" s="61"/>
      <c r="AS61" s="61"/>
      <c r="AT61" s="61"/>
      <c r="AU61" s="61"/>
      <c r="AV61" s="61">
        <f t="shared" si="4"/>
        <v>0</v>
      </c>
      <c r="AW61" s="61"/>
      <c r="AX61" s="61"/>
      <c r="AY61" s="61"/>
      <c r="AZ61" s="61"/>
      <c r="BA61" s="61"/>
      <c r="BB61" s="61"/>
      <c r="BC61" s="61"/>
      <c r="BD61" s="78"/>
      <c r="BE61" s="61"/>
      <c r="BF61" s="61"/>
      <c r="BG61" s="61"/>
      <c r="BH61" s="61"/>
      <c r="BI61" s="62">
        <f t="shared" si="5"/>
        <v>0</v>
      </c>
      <c r="BJ61" s="63">
        <f t="shared" si="6"/>
        <v>0</v>
      </c>
      <c r="BK61" s="63">
        <f t="shared" si="7"/>
        <v>0</v>
      </c>
      <c r="BL61" s="63">
        <f t="shared" si="8"/>
        <v>0</v>
      </c>
      <c r="BM61" s="63">
        <f t="shared" si="9"/>
        <v>0</v>
      </c>
    </row>
    <row r="62" spans="1:65" s="64" customFormat="1" hidden="1" x14ac:dyDescent="0.2">
      <c r="A62" s="77" t="s">
        <v>135</v>
      </c>
      <c r="B62" s="67"/>
      <c r="C62" s="67"/>
      <c r="D62" s="67"/>
      <c r="E62" s="67"/>
      <c r="F62" s="67"/>
      <c r="G62" s="67">
        <f t="shared" si="10"/>
        <v>49</v>
      </c>
      <c r="H62" s="76"/>
      <c r="I62" s="78"/>
      <c r="J62" s="61"/>
      <c r="K62" s="61"/>
      <c r="L62" s="61"/>
      <c r="M62" s="61"/>
      <c r="N62" s="61"/>
      <c r="O62" s="61"/>
      <c r="P62" s="61"/>
      <c r="Q62" s="78"/>
      <c r="R62" s="61"/>
      <c r="S62" s="61"/>
      <c r="T62" s="61"/>
      <c r="U62" s="61"/>
      <c r="V62" s="61">
        <f t="shared" si="2"/>
        <v>0</v>
      </c>
      <c r="W62" s="61"/>
      <c r="X62" s="61"/>
      <c r="Y62" s="61"/>
      <c r="Z62" s="61"/>
      <c r="AA62" s="61"/>
      <c r="AB62" s="61"/>
      <c r="AC62" s="61"/>
      <c r="AD62" s="78"/>
      <c r="AE62" s="61"/>
      <c r="AF62" s="61"/>
      <c r="AG62" s="61"/>
      <c r="AH62" s="61"/>
      <c r="AI62" s="61">
        <f t="shared" si="3"/>
        <v>0</v>
      </c>
      <c r="AJ62" s="61"/>
      <c r="AK62" s="61"/>
      <c r="AL62" s="61"/>
      <c r="AM62" s="61"/>
      <c r="AN62" s="61"/>
      <c r="AO62" s="61"/>
      <c r="AP62" s="61"/>
      <c r="AQ62" s="78"/>
      <c r="AR62" s="61"/>
      <c r="AS62" s="61"/>
      <c r="AT62" s="61"/>
      <c r="AU62" s="61"/>
      <c r="AV62" s="61">
        <f t="shared" si="4"/>
        <v>0</v>
      </c>
      <c r="AW62" s="61"/>
      <c r="AX62" s="61"/>
      <c r="AY62" s="61"/>
      <c r="AZ62" s="61"/>
      <c r="BA62" s="61"/>
      <c r="BB62" s="61"/>
      <c r="BC62" s="61"/>
      <c r="BD62" s="78"/>
      <c r="BE62" s="61"/>
      <c r="BF62" s="61"/>
      <c r="BG62" s="61"/>
      <c r="BH62" s="61"/>
      <c r="BI62" s="62">
        <f t="shared" si="5"/>
        <v>0</v>
      </c>
      <c r="BJ62" s="63">
        <f t="shared" si="6"/>
        <v>0</v>
      </c>
      <c r="BK62" s="63">
        <f t="shared" si="7"/>
        <v>0</v>
      </c>
      <c r="BL62" s="63">
        <f t="shared" si="8"/>
        <v>0</v>
      </c>
      <c r="BM62" s="63">
        <f t="shared" si="9"/>
        <v>0</v>
      </c>
    </row>
    <row r="63" spans="1:65" s="64" customFormat="1" hidden="1" x14ac:dyDescent="0.2">
      <c r="A63" s="77" t="s">
        <v>135</v>
      </c>
      <c r="B63" s="67"/>
      <c r="C63" s="67"/>
      <c r="D63" s="67"/>
      <c r="E63" s="67"/>
      <c r="F63" s="67"/>
      <c r="G63" s="67">
        <f t="shared" si="10"/>
        <v>50</v>
      </c>
      <c r="H63" s="76"/>
      <c r="I63" s="78"/>
      <c r="J63" s="61"/>
      <c r="K63" s="61"/>
      <c r="L63" s="61"/>
      <c r="M63" s="61"/>
      <c r="N63" s="61"/>
      <c r="O63" s="61"/>
      <c r="P63" s="61"/>
      <c r="Q63" s="78"/>
      <c r="R63" s="61"/>
      <c r="S63" s="61"/>
      <c r="T63" s="61"/>
      <c r="U63" s="61"/>
      <c r="V63" s="61">
        <f t="shared" si="2"/>
        <v>0</v>
      </c>
      <c r="W63" s="61"/>
      <c r="X63" s="61"/>
      <c r="Y63" s="61"/>
      <c r="Z63" s="61"/>
      <c r="AA63" s="61"/>
      <c r="AB63" s="61"/>
      <c r="AC63" s="61"/>
      <c r="AD63" s="78"/>
      <c r="AE63" s="61"/>
      <c r="AF63" s="61"/>
      <c r="AG63" s="61"/>
      <c r="AH63" s="61"/>
      <c r="AI63" s="61">
        <f t="shared" si="3"/>
        <v>0</v>
      </c>
      <c r="AJ63" s="61"/>
      <c r="AK63" s="61"/>
      <c r="AL63" s="61"/>
      <c r="AM63" s="61"/>
      <c r="AN63" s="61"/>
      <c r="AO63" s="61"/>
      <c r="AP63" s="61"/>
      <c r="AQ63" s="78"/>
      <c r="AR63" s="61"/>
      <c r="AS63" s="61"/>
      <c r="AT63" s="61"/>
      <c r="AU63" s="61"/>
      <c r="AV63" s="61">
        <f t="shared" si="4"/>
        <v>0</v>
      </c>
      <c r="AW63" s="61"/>
      <c r="AX63" s="61"/>
      <c r="AY63" s="61"/>
      <c r="AZ63" s="61"/>
      <c r="BA63" s="61"/>
      <c r="BB63" s="61"/>
      <c r="BC63" s="61"/>
      <c r="BD63" s="78"/>
      <c r="BE63" s="61"/>
      <c r="BF63" s="61"/>
      <c r="BG63" s="61"/>
      <c r="BH63" s="61"/>
      <c r="BI63" s="62">
        <f t="shared" si="5"/>
        <v>0</v>
      </c>
      <c r="BJ63" s="63">
        <f t="shared" si="6"/>
        <v>0</v>
      </c>
      <c r="BK63" s="63">
        <f t="shared" si="7"/>
        <v>0</v>
      </c>
      <c r="BL63" s="63">
        <f t="shared" si="8"/>
        <v>0</v>
      </c>
      <c r="BM63" s="63">
        <f t="shared" si="9"/>
        <v>0</v>
      </c>
    </row>
    <row r="64" spans="1:65" s="64" customFormat="1" hidden="1" x14ac:dyDescent="0.2">
      <c r="A64" s="77" t="s">
        <v>135</v>
      </c>
      <c r="B64" s="67"/>
      <c r="C64" s="67"/>
      <c r="D64" s="67"/>
      <c r="E64" s="67"/>
      <c r="F64" s="67"/>
      <c r="G64" s="67">
        <f t="shared" si="10"/>
        <v>51</v>
      </c>
      <c r="H64" s="76"/>
      <c r="I64" s="78"/>
      <c r="J64" s="61"/>
      <c r="K64" s="61"/>
      <c r="L64" s="61"/>
      <c r="M64" s="61"/>
      <c r="N64" s="61"/>
      <c r="O64" s="61"/>
      <c r="P64" s="61"/>
      <c r="Q64" s="78"/>
      <c r="R64" s="61"/>
      <c r="S64" s="61"/>
      <c r="T64" s="61"/>
      <c r="U64" s="61"/>
      <c r="V64" s="61">
        <f t="shared" si="2"/>
        <v>0</v>
      </c>
      <c r="W64" s="61"/>
      <c r="X64" s="61"/>
      <c r="Y64" s="61"/>
      <c r="Z64" s="61"/>
      <c r="AA64" s="61"/>
      <c r="AB64" s="61"/>
      <c r="AC64" s="61"/>
      <c r="AD64" s="78"/>
      <c r="AE64" s="61"/>
      <c r="AF64" s="61"/>
      <c r="AG64" s="61"/>
      <c r="AH64" s="61"/>
      <c r="AI64" s="61">
        <f t="shared" si="3"/>
        <v>0</v>
      </c>
      <c r="AJ64" s="61"/>
      <c r="AK64" s="61"/>
      <c r="AL64" s="61"/>
      <c r="AM64" s="61"/>
      <c r="AN64" s="61"/>
      <c r="AO64" s="61"/>
      <c r="AP64" s="61"/>
      <c r="AQ64" s="78"/>
      <c r="AR64" s="61"/>
      <c r="AS64" s="61"/>
      <c r="AT64" s="61"/>
      <c r="AU64" s="61"/>
      <c r="AV64" s="61">
        <f t="shared" si="4"/>
        <v>0</v>
      </c>
      <c r="AW64" s="61"/>
      <c r="AX64" s="61"/>
      <c r="AY64" s="61"/>
      <c r="AZ64" s="61"/>
      <c r="BA64" s="61"/>
      <c r="BB64" s="61"/>
      <c r="BC64" s="61"/>
      <c r="BD64" s="78"/>
      <c r="BE64" s="61"/>
      <c r="BF64" s="61"/>
      <c r="BG64" s="61"/>
      <c r="BH64" s="61"/>
      <c r="BI64" s="62">
        <f t="shared" si="5"/>
        <v>0</v>
      </c>
      <c r="BJ64" s="63">
        <f t="shared" si="6"/>
        <v>0</v>
      </c>
      <c r="BK64" s="63">
        <f t="shared" si="7"/>
        <v>0</v>
      </c>
      <c r="BL64" s="63">
        <f t="shared" si="8"/>
        <v>0</v>
      </c>
      <c r="BM64" s="63">
        <f t="shared" si="9"/>
        <v>0</v>
      </c>
    </row>
    <row r="65" spans="1:65" s="64" customFormat="1" hidden="1" x14ac:dyDescent="0.2">
      <c r="A65" s="77" t="s">
        <v>135</v>
      </c>
      <c r="B65" s="67"/>
      <c r="C65" s="67"/>
      <c r="D65" s="67"/>
      <c r="E65" s="67"/>
      <c r="F65" s="67"/>
      <c r="G65" s="67">
        <f t="shared" si="10"/>
        <v>52</v>
      </c>
      <c r="H65" s="76"/>
      <c r="I65" s="78"/>
      <c r="J65" s="61"/>
      <c r="K65" s="61"/>
      <c r="L65" s="61"/>
      <c r="M65" s="61"/>
      <c r="N65" s="61"/>
      <c r="O65" s="61"/>
      <c r="P65" s="61"/>
      <c r="Q65" s="78"/>
      <c r="R65" s="61"/>
      <c r="S65" s="61"/>
      <c r="T65" s="61"/>
      <c r="U65" s="61"/>
      <c r="V65" s="61">
        <f t="shared" si="2"/>
        <v>0</v>
      </c>
      <c r="W65" s="61"/>
      <c r="X65" s="61"/>
      <c r="Y65" s="61"/>
      <c r="Z65" s="61"/>
      <c r="AA65" s="61"/>
      <c r="AB65" s="61"/>
      <c r="AC65" s="61"/>
      <c r="AD65" s="78"/>
      <c r="AE65" s="61"/>
      <c r="AF65" s="61"/>
      <c r="AG65" s="61"/>
      <c r="AH65" s="61"/>
      <c r="AI65" s="61">
        <f t="shared" si="3"/>
        <v>0</v>
      </c>
      <c r="AJ65" s="61"/>
      <c r="AK65" s="61"/>
      <c r="AL65" s="61"/>
      <c r="AM65" s="61"/>
      <c r="AN65" s="61"/>
      <c r="AO65" s="61"/>
      <c r="AP65" s="61"/>
      <c r="AQ65" s="78"/>
      <c r="AR65" s="61"/>
      <c r="AS65" s="61"/>
      <c r="AT65" s="61"/>
      <c r="AU65" s="61"/>
      <c r="AV65" s="61">
        <f t="shared" si="4"/>
        <v>0</v>
      </c>
      <c r="AW65" s="61"/>
      <c r="AX65" s="61"/>
      <c r="AY65" s="61"/>
      <c r="AZ65" s="61"/>
      <c r="BA65" s="61"/>
      <c r="BB65" s="61"/>
      <c r="BC65" s="61"/>
      <c r="BD65" s="78"/>
      <c r="BE65" s="61"/>
      <c r="BF65" s="61"/>
      <c r="BG65" s="61"/>
      <c r="BH65" s="61"/>
      <c r="BI65" s="62">
        <f t="shared" si="5"/>
        <v>0</v>
      </c>
      <c r="BJ65" s="63">
        <f t="shared" si="6"/>
        <v>0</v>
      </c>
      <c r="BK65" s="63">
        <f t="shared" si="7"/>
        <v>0</v>
      </c>
      <c r="BL65" s="63">
        <f t="shared" si="8"/>
        <v>0</v>
      </c>
      <c r="BM65" s="63">
        <f t="shared" si="9"/>
        <v>0</v>
      </c>
    </row>
    <row r="66" spans="1:65" s="64" customFormat="1" hidden="1" x14ac:dyDescent="0.2">
      <c r="A66" s="77" t="s">
        <v>135</v>
      </c>
      <c r="B66" s="67"/>
      <c r="C66" s="67"/>
      <c r="D66" s="67"/>
      <c r="E66" s="67"/>
      <c r="F66" s="67"/>
      <c r="G66" s="67">
        <f t="shared" si="10"/>
        <v>53</v>
      </c>
      <c r="H66" s="76"/>
      <c r="I66" s="78"/>
      <c r="J66" s="61"/>
      <c r="K66" s="61"/>
      <c r="L66" s="61"/>
      <c r="M66" s="61"/>
      <c r="N66" s="61"/>
      <c r="O66" s="61"/>
      <c r="P66" s="61"/>
      <c r="Q66" s="78"/>
      <c r="R66" s="61"/>
      <c r="S66" s="61"/>
      <c r="T66" s="61"/>
      <c r="U66" s="61"/>
      <c r="V66" s="61">
        <f t="shared" si="2"/>
        <v>0</v>
      </c>
      <c r="W66" s="61"/>
      <c r="X66" s="61"/>
      <c r="Y66" s="61"/>
      <c r="Z66" s="61"/>
      <c r="AA66" s="61"/>
      <c r="AB66" s="61"/>
      <c r="AC66" s="61"/>
      <c r="AD66" s="78"/>
      <c r="AE66" s="61"/>
      <c r="AF66" s="61"/>
      <c r="AG66" s="61"/>
      <c r="AH66" s="61"/>
      <c r="AI66" s="61">
        <f t="shared" si="3"/>
        <v>0</v>
      </c>
      <c r="AJ66" s="61"/>
      <c r="AK66" s="61"/>
      <c r="AL66" s="61"/>
      <c r="AM66" s="61"/>
      <c r="AN66" s="61"/>
      <c r="AO66" s="61"/>
      <c r="AP66" s="61"/>
      <c r="AQ66" s="78"/>
      <c r="AR66" s="61"/>
      <c r="AS66" s="61"/>
      <c r="AT66" s="61"/>
      <c r="AU66" s="61"/>
      <c r="AV66" s="61">
        <f t="shared" si="4"/>
        <v>0</v>
      </c>
      <c r="AW66" s="61"/>
      <c r="AX66" s="61"/>
      <c r="AY66" s="61"/>
      <c r="AZ66" s="61"/>
      <c r="BA66" s="61"/>
      <c r="BB66" s="61"/>
      <c r="BC66" s="61"/>
      <c r="BD66" s="78"/>
      <c r="BE66" s="61"/>
      <c r="BF66" s="61"/>
      <c r="BG66" s="61"/>
      <c r="BH66" s="61"/>
      <c r="BI66" s="62">
        <f t="shared" si="5"/>
        <v>0</v>
      </c>
      <c r="BJ66" s="63">
        <f t="shared" si="6"/>
        <v>0</v>
      </c>
      <c r="BK66" s="63">
        <f t="shared" si="7"/>
        <v>0</v>
      </c>
      <c r="BL66" s="63">
        <f t="shared" si="8"/>
        <v>0</v>
      </c>
      <c r="BM66" s="63">
        <f t="shared" si="9"/>
        <v>0</v>
      </c>
    </row>
    <row r="67" spans="1:65" s="64" customFormat="1" hidden="1" x14ac:dyDescent="0.2">
      <c r="A67" s="77" t="s">
        <v>135</v>
      </c>
      <c r="B67" s="67"/>
      <c r="C67" s="67"/>
      <c r="D67" s="67"/>
      <c r="E67" s="67"/>
      <c r="F67" s="67"/>
      <c r="G67" s="67">
        <f t="shared" si="10"/>
        <v>54</v>
      </c>
      <c r="H67" s="76"/>
      <c r="I67" s="78"/>
      <c r="J67" s="61"/>
      <c r="K67" s="61"/>
      <c r="L67" s="61"/>
      <c r="M67" s="61"/>
      <c r="N67" s="61"/>
      <c r="O67" s="61"/>
      <c r="P67" s="61"/>
      <c r="Q67" s="78"/>
      <c r="R67" s="61"/>
      <c r="S67" s="61"/>
      <c r="T67" s="61"/>
      <c r="U67" s="61"/>
      <c r="V67" s="61">
        <f t="shared" si="2"/>
        <v>0</v>
      </c>
      <c r="W67" s="61"/>
      <c r="X67" s="61"/>
      <c r="Y67" s="61"/>
      <c r="Z67" s="61"/>
      <c r="AA67" s="61"/>
      <c r="AB67" s="61"/>
      <c r="AC67" s="61"/>
      <c r="AD67" s="78"/>
      <c r="AE67" s="61"/>
      <c r="AF67" s="61"/>
      <c r="AG67" s="61"/>
      <c r="AH67" s="61"/>
      <c r="AI67" s="61">
        <f t="shared" si="3"/>
        <v>0</v>
      </c>
      <c r="AJ67" s="61"/>
      <c r="AK67" s="61"/>
      <c r="AL67" s="61"/>
      <c r="AM67" s="61"/>
      <c r="AN67" s="61"/>
      <c r="AO67" s="61"/>
      <c r="AP67" s="61"/>
      <c r="AQ67" s="78"/>
      <c r="AR67" s="61"/>
      <c r="AS67" s="61"/>
      <c r="AT67" s="61"/>
      <c r="AU67" s="61"/>
      <c r="AV67" s="61">
        <f t="shared" si="4"/>
        <v>0</v>
      </c>
      <c r="AW67" s="61"/>
      <c r="AX67" s="61"/>
      <c r="AY67" s="61"/>
      <c r="AZ67" s="61"/>
      <c r="BA67" s="61"/>
      <c r="BB67" s="61"/>
      <c r="BC67" s="61"/>
      <c r="BD67" s="78"/>
      <c r="BE67" s="61"/>
      <c r="BF67" s="61"/>
      <c r="BG67" s="61"/>
      <c r="BH67" s="61"/>
      <c r="BI67" s="62">
        <f t="shared" si="5"/>
        <v>0</v>
      </c>
      <c r="BJ67" s="63">
        <f t="shared" si="6"/>
        <v>0</v>
      </c>
      <c r="BK67" s="63">
        <f t="shared" si="7"/>
        <v>0</v>
      </c>
      <c r="BL67" s="63">
        <f t="shared" si="8"/>
        <v>0</v>
      </c>
      <c r="BM67" s="63">
        <f t="shared" si="9"/>
        <v>0</v>
      </c>
    </row>
    <row r="68" spans="1:65" s="64" customFormat="1" hidden="1" x14ac:dyDescent="0.2">
      <c r="A68" s="77" t="s">
        <v>135</v>
      </c>
      <c r="B68" s="67"/>
      <c r="C68" s="67"/>
      <c r="D68" s="67"/>
      <c r="E68" s="67"/>
      <c r="F68" s="67"/>
      <c r="G68" s="67">
        <f t="shared" si="10"/>
        <v>55</v>
      </c>
      <c r="H68" s="76"/>
      <c r="I68" s="78"/>
      <c r="J68" s="61"/>
      <c r="K68" s="61"/>
      <c r="L68" s="61"/>
      <c r="M68" s="61"/>
      <c r="N68" s="61"/>
      <c r="O68" s="61"/>
      <c r="P68" s="61"/>
      <c r="Q68" s="78"/>
      <c r="R68" s="61"/>
      <c r="S68" s="61"/>
      <c r="T68" s="61"/>
      <c r="U68" s="61"/>
      <c r="V68" s="61">
        <f t="shared" si="2"/>
        <v>0</v>
      </c>
      <c r="W68" s="61"/>
      <c r="X68" s="61"/>
      <c r="Y68" s="61"/>
      <c r="Z68" s="61"/>
      <c r="AA68" s="61"/>
      <c r="AB68" s="61"/>
      <c r="AC68" s="61"/>
      <c r="AD68" s="78"/>
      <c r="AE68" s="61"/>
      <c r="AF68" s="61"/>
      <c r="AG68" s="61"/>
      <c r="AH68" s="61"/>
      <c r="AI68" s="61">
        <f t="shared" si="3"/>
        <v>0</v>
      </c>
      <c r="AJ68" s="61"/>
      <c r="AK68" s="61"/>
      <c r="AL68" s="61"/>
      <c r="AM68" s="61"/>
      <c r="AN68" s="61"/>
      <c r="AO68" s="61"/>
      <c r="AP68" s="61"/>
      <c r="AQ68" s="78"/>
      <c r="AR68" s="61"/>
      <c r="AS68" s="61"/>
      <c r="AT68" s="61"/>
      <c r="AU68" s="61"/>
      <c r="AV68" s="61">
        <f t="shared" si="4"/>
        <v>0</v>
      </c>
      <c r="AW68" s="61"/>
      <c r="AX68" s="61"/>
      <c r="AY68" s="61"/>
      <c r="AZ68" s="61"/>
      <c r="BA68" s="61"/>
      <c r="BB68" s="61"/>
      <c r="BC68" s="61"/>
      <c r="BD68" s="78"/>
      <c r="BE68" s="61"/>
      <c r="BF68" s="61"/>
      <c r="BG68" s="61"/>
      <c r="BH68" s="61"/>
      <c r="BI68" s="62">
        <f t="shared" si="5"/>
        <v>0</v>
      </c>
      <c r="BJ68" s="63">
        <f t="shared" si="6"/>
        <v>0</v>
      </c>
      <c r="BK68" s="63">
        <f t="shared" si="7"/>
        <v>0</v>
      </c>
      <c r="BL68" s="63">
        <f t="shared" si="8"/>
        <v>0</v>
      </c>
      <c r="BM68" s="63">
        <f t="shared" si="9"/>
        <v>0</v>
      </c>
    </row>
    <row r="69" spans="1:65" s="64" customFormat="1" hidden="1" x14ac:dyDescent="0.2">
      <c r="A69" s="77" t="s">
        <v>135</v>
      </c>
      <c r="B69" s="67"/>
      <c r="C69" s="67"/>
      <c r="D69" s="67"/>
      <c r="E69" s="67"/>
      <c r="F69" s="67"/>
      <c r="G69" s="67">
        <f t="shared" si="10"/>
        <v>56</v>
      </c>
      <c r="H69" s="76"/>
      <c r="I69" s="78"/>
      <c r="J69" s="61"/>
      <c r="K69" s="61"/>
      <c r="L69" s="61"/>
      <c r="M69" s="61"/>
      <c r="N69" s="61"/>
      <c r="O69" s="61"/>
      <c r="P69" s="61"/>
      <c r="Q69" s="78"/>
      <c r="R69" s="61"/>
      <c r="S69" s="61"/>
      <c r="T69" s="61"/>
      <c r="U69" s="61"/>
      <c r="V69" s="61">
        <f t="shared" si="2"/>
        <v>0</v>
      </c>
      <c r="W69" s="61"/>
      <c r="X69" s="61"/>
      <c r="Y69" s="61"/>
      <c r="Z69" s="61"/>
      <c r="AA69" s="61"/>
      <c r="AB69" s="61"/>
      <c r="AC69" s="61"/>
      <c r="AD69" s="78"/>
      <c r="AE69" s="61"/>
      <c r="AF69" s="61"/>
      <c r="AG69" s="61"/>
      <c r="AH69" s="61"/>
      <c r="AI69" s="61">
        <f t="shared" si="3"/>
        <v>0</v>
      </c>
      <c r="AJ69" s="61"/>
      <c r="AK69" s="61"/>
      <c r="AL69" s="61"/>
      <c r="AM69" s="61"/>
      <c r="AN69" s="61"/>
      <c r="AO69" s="61"/>
      <c r="AP69" s="61"/>
      <c r="AQ69" s="78"/>
      <c r="AR69" s="61"/>
      <c r="AS69" s="61"/>
      <c r="AT69" s="61"/>
      <c r="AU69" s="61"/>
      <c r="AV69" s="61">
        <f t="shared" si="4"/>
        <v>0</v>
      </c>
      <c r="AW69" s="61"/>
      <c r="AX69" s="61"/>
      <c r="AY69" s="61"/>
      <c r="AZ69" s="61"/>
      <c r="BA69" s="61"/>
      <c r="BB69" s="61"/>
      <c r="BC69" s="61"/>
      <c r="BD69" s="78"/>
      <c r="BE69" s="61"/>
      <c r="BF69" s="61"/>
      <c r="BG69" s="61"/>
      <c r="BH69" s="61"/>
      <c r="BI69" s="62">
        <f t="shared" si="5"/>
        <v>0</v>
      </c>
      <c r="BJ69" s="63">
        <f t="shared" si="6"/>
        <v>0</v>
      </c>
      <c r="BK69" s="63">
        <f t="shared" si="7"/>
        <v>0</v>
      </c>
      <c r="BL69" s="63">
        <f t="shared" si="8"/>
        <v>0</v>
      </c>
      <c r="BM69" s="63">
        <f t="shared" si="9"/>
        <v>0</v>
      </c>
    </row>
    <row r="70" spans="1:65" s="64" customFormat="1" hidden="1" x14ac:dyDescent="0.2">
      <c r="A70" s="77" t="s">
        <v>135</v>
      </c>
      <c r="B70" s="67"/>
      <c r="C70" s="67"/>
      <c r="D70" s="67"/>
      <c r="E70" s="67"/>
      <c r="F70" s="67"/>
      <c r="G70" s="67">
        <f t="shared" si="10"/>
        <v>57</v>
      </c>
      <c r="H70" s="76"/>
      <c r="I70" s="78"/>
      <c r="J70" s="61"/>
      <c r="K70" s="61"/>
      <c r="L70" s="61"/>
      <c r="M70" s="61"/>
      <c r="N70" s="61"/>
      <c r="O70" s="61"/>
      <c r="P70" s="61"/>
      <c r="Q70" s="78"/>
      <c r="R70" s="61"/>
      <c r="S70" s="61"/>
      <c r="T70" s="61"/>
      <c r="U70" s="61"/>
      <c r="V70" s="61">
        <f t="shared" si="2"/>
        <v>0</v>
      </c>
      <c r="W70" s="61"/>
      <c r="X70" s="61"/>
      <c r="Y70" s="61"/>
      <c r="Z70" s="61"/>
      <c r="AA70" s="61"/>
      <c r="AB70" s="61"/>
      <c r="AC70" s="61"/>
      <c r="AD70" s="78"/>
      <c r="AE70" s="61"/>
      <c r="AF70" s="61"/>
      <c r="AG70" s="61"/>
      <c r="AH70" s="61"/>
      <c r="AI70" s="61">
        <f t="shared" si="3"/>
        <v>0</v>
      </c>
      <c r="AJ70" s="61"/>
      <c r="AK70" s="61"/>
      <c r="AL70" s="61"/>
      <c r="AM70" s="61"/>
      <c r="AN70" s="61"/>
      <c r="AO70" s="61"/>
      <c r="AP70" s="61"/>
      <c r="AQ70" s="78"/>
      <c r="AR70" s="61"/>
      <c r="AS70" s="61"/>
      <c r="AT70" s="61"/>
      <c r="AU70" s="61"/>
      <c r="AV70" s="61">
        <f t="shared" si="4"/>
        <v>0</v>
      </c>
      <c r="AW70" s="61"/>
      <c r="AX70" s="61"/>
      <c r="AY70" s="61"/>
      <c r="AZ70" s="61"/>
      <c r="BA70" s="61"/>
      <c r="BB70" s="61"/>
      <c r="BC70" s="61"/>
      <c r="BD70" s="78"/>
      <c r="BE70" s="61"/>
      <c r="BF70" s="61"/>
      <c r="BG70" s="61"/>
      <c r="BH70" s="61"/>
      <c r="BI70" s="62">
        <f t="shared" si="5"/>
        <v>0</v>
      </c>
      <c r="BJ70" s="63">
        <f t="shared" si="6"/>
        <v>0</v>
      </c>
      <c r="BK70" s="63">
        <f t="shared" si="7"/>
        <v>0</v>
      </c>
      <c r="BL70" s="63">
        <f t="shared" si="8"/>
        <v>0</v>
      </c>
      <c r="BM70" s="63">
        <f t="shared" si="9"/>
        <v>0</v>
      </c>
    </row>
    <row r="71" spans="1:65" s="64" customFormat="1" hidden="1" x14ac:dyDescent="0.2">
      <c r="A71" s="77" t="s">
        <v>135</v>
      </c>
      <c r="B71" s="67"/>
      <c r="C71" s="67"/>
      <c r="D71" s="67"/>
      <c r="E71" s="67"/>
      <c r="F71" s="67"/>
      <c r="G71" s="67">
        <f t="shared" si="10"/>
        <v>58</v>
      </c>
      <c r="H71" s="76"/>
      <c r="I71" s="78"/>
      <c r="J71" s="61"/>
      <c r="K71" s="61"/>
      <c r="L71" s="61"/>
      <c r="M71" s="61"/>
      <c r="N71" s="61"/>
      <c r="O71" s="61"/>
      <c r="P71" s="61"/>
      <c r="Q71" s="78"/>
      <c r="R71" s="61"/>
      <c r="S71" s="61"/>
      <c r="T71" s="61"/>
      <c r="U71" s="61"/>
      <c r="V71" s="61">
        <f t="shared" si="2"/>
        <v>0</v>
      </c>
      <c r="W71" s="61"/>
      <c r="X71" s="61"/>
      <c r="Y71" s="61"/>
      <c r="Z71" s="61"/>
      <c r="AA71" s="61"/>
      <c r="AB71" s="61"/>
      <c r="AC71" s="61"/>
      <c r="AD71" s="78"/>
      <c r="AE71" s="61"/>
      <c r="AF71" s="61"/>
      <c r="AG71" s="61"/>
      <c r="AH71" s="61"/>
      <c r="AI71" s="61">
        <f t="shared" si="3"/>
        <v>0</v>
      </c>
      <c r="AJ71" s="61"/>
      <c r="AK71" s="61"/>
      <c r="AL71" s="61"/>
      <c r="AM71" s="61"/>
      <c r="AN71" s="61"/>
      <c r="AO71" s="61"/>
      <c r="AP71" s="61"/>
      <c r="AQ71" s="78"/>
      <c r="AR71" s="61"/>
      <c r="AS71" s="61"/>
      <c r="AT71" s="61"/>
      <c r="AU71" s="61"/>
      <c r="AV71" s="61">
        <f t="shared" si="4"/>
        <v>0</v>
      </c>
      <c r="AW71" s="61"/>
      <c r="AX71" s="61"/>
      <c r="AY71" s="61"/>
      <c r="AZ71" s="61"/>
      <c r="BA71" s="61"/>
      <c r="BB71" s="61"/>
      <c r="BC71" s="61"/>
      <c r="BD71" s="78"/>
      <c r="BE71" s="61"/>
      <c r="BF71" s="61"/>
      <c r="BG71" s="61"/>
      <c r="BH71" s="61"/>
      <c r="BI71" s="62">
        <f t="shared" si="5"/>
        <v>0</v>
      </c>
      <c r="BJ71" s="63">
        <f t="shared" si="6"/>
        <v>0</v>
      </c>
      <c r="BK71" s="63">
        <f t="shared" si="7"/>
        <v>0</v>
      </c>
      <c r="BL71" s="63">
        <f t="shared" si="8"/>
        <v>0</v>
      </c>
      <c r="BM71" s="63">
        <f t="shared" si="9"/>
        <v>0</v>
      </c>
    </row>
    <row r="72" spans="1:65" s="64" customFormat="1" hidden="1" x14ac:dyDescent="0.2">
      <c r="A72" s="77" t="s">
        <v>135</v>
      </c>
      <c r="B72" s="67"/>
      <c r="C72" s="67"/>
      <c r="D72" s="67"/>
      <c r="E72" s="67"/>
      <c r="F72" s="67"/>
      <c r="G72" s="67">
        <f t="shared" si="10"/>
        <v>59</v>
      </c>
      <c r="H72" s="76"/>
      <c r="I72" s="78"/>
      <c r="J72" s="61"/>
      <c r="K72" s="61"/>
      <c r="L72" s="61"/>
      <c r="M72" s="61"/>
      <c r="N72" s="61"/>
      <c r="O72" s="61"/>
      <c r="P72" s="61"/>
      <c r="Q72" s="78"/>
      <c r="R72" s="61"/>
      <c r="S72" s="61"/>
      <c r="T72" s="61"/>
      <c r="U72" s="61"/>
      <c r="V72" s="61">
        <f t="shared" si="2"/>
        <v>0</v>
      </c>
      <c r="W72" s="61"/>
      <c r="X72" s="61"/>
      <c r="Y72" s="61"/>
      <c r="Z72" s="61"/>
      <c r="AA72" s="61"/>
      <c r="AB72" s="61"/>
      <c r="AC72" s="61"/>
      <c r="AD72" s="78"/>
      <c r="AE72" s="61"/>
      <c r="AF72" s="61"/>
      <c r="AG72" s="61"/>
      <c r="AH72" s="61"/>
      <c r="AI72" s="61">
        <f t="shared" si="3"/>
        <v>0</v>
      </c>
      <c r="AJ72" s="61"/>
      <c r="AK72" s="61"/>
      <c r="AL72" s="61"/>
      <c r="AM72" s="61"/>
      <c r="AN72" s="61"/>
      <c r="AO72" s="61"/>
      <c r="AP72" s="61"/>
      <c r="AQ72" s="78"/>
      <c r="AR72" s="61"/>
      <c r="AS72" s="61"/>
      <c r="AT72" s="61"/>
      <c r="AU72" s="61"/>
      <c r="AV72" s="61">
        <f t="shared" si="4"/>
        <v>0</v>
      </c>
      <c r="AW72" s="61"/>
      <c r="AX72" s="61"/>
      <c r="AY72" s="61"/>
      <c r="AZ72" s="61"/>
      <c r="BA72" s="61"/>
      <c r="BB72" s="61"/>
      <c r="BC72" s="61"/>
      <c r="BD72" s="78"/>
      <c r="BE72" s="61"/>
      <c r="BF72" s="61"/>
      <c r="BG72" s="61"/>
      <c r="BH72" s="61"/>
      <c r="BI72" s="62">
        <f t="shared" si="5"/>
        <v>0</v>
      </c>
      <c r="BJ72" s="63">
        <f t="shared" si="6"/>
        <v>0</v>
      </c>
      <c r="BK72" s="63">
        <f t="shared" si="7"/>
        <v>0</v>
      </c>
      <c r="BL72" s="63">
        <f t="shared" si="8"/>
        <v>0</v>
      </c>
      <c r="BM72" s="63">
        <f t="shared" si="9"/>
        <v>0</v>
      </c>
    </row>
    <row r="73" spans="1:65" s="64" customFormat="1" hidden="1" x14ac:dyDescent="0.2">
      <c r="A73" s="77" t="s">
        <v>135</v>
      </c>
      <c r="B73" s="67"/>
      <c r="C73" s="67"/>
      <c r="D73" s="67"/>
      <c r="E73" s="67"/>
      <c r="F73" s="67"/>
      <c r="G73" s="67">
        <f t="shared" si="10"/>
        <v>60</v>
      </c>
      <c r="H73" s="76"/>
      <c r="I73" s="78"/>
      <c r="J73" s="61"/>
      <c r="K73" s="61"/>
      <c r="L73" s="61"/>
      <c r="M73" s="61"/>
      <c r="N73" s="61"/>
      <c r="O73" s="61"/>
      <c r="P73" s="61"/>
      <c r="Q73" s="78"/>
      <c r="R73" s="61"/>
      <c r="S73" s="61"/>
      <c r="T73" s="61"/>
      <c r="U73" s="61"/>
      <c r="V73" s="61">
        <f t="shared" si="2"/>
        <v>0</v>
      </c>
      <c r="W73" s="61"/>
      <c r="X73" s="61"/>
      <c r="Y73" s="61"/>
      <c r="Z73" s="61"/>
      <c r="AA73" s="61"/>
      <c r="AB73" s="61"/>
      <c r="AC73" s="61"/>
      <c r="AD73" s="78"/>
      <c r="AE73" s="61"/>
      <c r="AF73" s="61"/>
      <c r="AG73" s="61"/>
      <c r="AH73" s="61"/>
      <c r="AI73" s="61">
        <f t="shared" si="3"/>
        <v>0</v>
      </c>
      <c r="AJ73" s="61"/>
      <c r="AK73" s="61"/>
      <c r="AL73" s="61"/>
      <c r="AM73" s="61"/>
      <c r="AN73" s="61"/>
      <c r="AO73" s="61"/>
      <c r="AP73" s="61"/>
      <c r="AQ73" s="78"/>
      <c r="AR73" s="61"/>
      <c r="AS73" s="61"/>
      <c r="AT73" s="61"/>
      <c r="AU73" s="61"/>
      <c r="AV73" s="61">
        <f t="shared" si="4"/>
        <v>0</v>
      </c>
      <c r="AW73" s="61"/>
      <c r="AX73" s="61"/>
      <c r="AY73" s="61"/>
      <c r="AZ73" s="61"/>
      <c r="BA73" s="61"/>
      <c r="BB73" s="61"/>
      <c r="BC73" s="61"/>
      <c r="BD73" s="78"/>
      <c r="BE73" s="61"/>
      <c r="BF73" s="61"/>
      <c r="BG73" s="61"/>
      <c r="BH73" s="61"/>
      <c r="BI73" s="62">
        <f t="shared" si="5"/>
        <v>0</v>
      </c>
      <c r="BJ73" s="63">
        <f t="shared" si="6"/>
        <v>0</v>
      </c>
      <c r="BK73" s="63">
        <f t="shared" si="7"/>
        <v>0</v>
      </c>
      <c r="BL73" s="63">
        <f t="shared" si="8"/>
        <v>0</v>
      </c>
      <c r="BM73" s="63">
        <f t="shared" si="9"/>
        <v>0</v>
      </c>
    </row>
    <row r="74" spans="1:65" s="64" customFormat="1" hidden="1" x14ac:dyDescent="0.2">
      <c r="A74" s="77" t="s">
        <v>135</v>
      </c>
      <c r="B74" s="67"/>
      <c r="C74" s="67"/>
      <c r="D74" s="67"/>
      <c r="E74" s="67"/>
      <c r="F74" s="67"/>
      <c r="G74" s="67">
        <f t="shared" si="10"/>
        <v>61</v>
      </c>
      <c r="H74" s="76"/>
      <c r="I74" s="78"/>
      <c r="J74" s="61"/>
      <c r="K74" s="61"/>
      <c r="L74" s="61"/>
      <c r="M74" s="61"/>
      <c r="N74" s="61"/>
      <c r="O74" s="61"/>
      <c r="P74" s="61"/>
      <c r="Q74" s="78"/>
      <c r="R74" s="61"/>
      <c r="S74" s="61"/>
      <c r="T74" s="61"/>
      <c r="U74" s="61"/>
      <c r="V74" s="61">
        <f t="shared" si="2"/>
        <v>0</v>
      </c>
      <c r="W74" s="61"/>
      <c r="X74" s="61"/>
      <c r="Y74" s="61"/>
      <c r="Z74" s="61"/>
      <c r="AA74" s="61"/>
      <c r="AB74" s="61"/>
      <c r="AC74" s="61"/>
      <c r="AD74" s="78"/>
      <c r="AE74" s="61"/>
      <c r="AF74" s="61"/>
      <c r="AG74" s="61"/>
      <c r="AH74" s="61"/>
      <c r="AI74" s="61">
        <f t="shared" si="3"/>
        <v>0</v>
      </c>
      <c r="AJ74" s="61"/>
      <c r="AK74" s="61"/>
      <c r="AL74" s="61"/>
      <c r="AM74" s="61"/>
      <c r="AN74" s="61"/>
      <c r="AO74" s="61"/>
      <c r="AP74" s="61"/>
      <c r="AQ74" s="78"/>
      <c r="AR74" s="61"/>
      <c r="AS74" s="61"/>
      <c r="AT74" s="61"/>
      <c r="AU74" s="61"/>
      <c r="AV74" s="61">
        <f t="shared" si="4"/>
        <v>0</v>
      </c>
      <c r="AW74" s="61"/>
      <c r="AX74" s="61"/>
      <c r="AY74" s="61"/>
      <c r="AZ74" s="61"/>
      <c r="BA74" s="61"/>
      <c r="BB74" s="61"/>
      <c r="BC74" s="61"/>
      <c r="BD74" s="78"/>
      <c r="BE74" s="61"/>
      <c r="BF74" s="61"/>
      <c r="BG74" s="61"/>
      <c r="BH74" s="61"/>
      <c r="BI74" s="62">
        <f t="shared" si="5"/>
        <v>0</v>
      </c>
      <c r="BJ74" s="63">
        <f t="shared" si="6"/>
        <v>0</v>
      </c>
      <c r="BK74" s="63">
        <f t="shared" si="7"/>
        <v>0</v>
      </c>
      <c r="BL74" s="63">
        <f t="shared" si="8"/>
        <v>0</v>
      </c>
      <c r="BM74" s="63">
        <f t="shared" si="9"/>
        <v>0</v>
      </c>
    </row>
    <row r="75" spans="1:65" s="64" customFormat="1" hidden="1" x14ac:dyDescent="0.2">
      <c r="A75" s="77" t="s">
        <v>135</v>
      </c>
      <c r="B75" s="67"/>
      <c r="C75" s="67"/>
      <c r="D75" s="67"/>
      <c r="E75" s="67"/>
      <c r="F75" s="67"/>
      <c r="G75" s="67">
        <f t="shared" si="10"/>
        <v>62</v>
      </c>
      <c r="H75" s="76"/>
      <c r="I75" s="78"/>
      <c r="J75" s="61"/>
      <c r="K75" s="61"/>
      <c r="L75" s="61"/>
      <c r="M75" s="61"/>
      <c r="N75" s="61"/>
      <c r="O75" s="61"/>
      <c r="P75" s="61"/>
      <c r="Q75" s="78"/>
      <c r="R75" s="61"/>
      <c r="S75" s="61"/>
      <c r="T75" s="61"/>
      <c r="U75" s="61"/>
      <c r="V75" s="61">
        <f t="shared" si="2"/>
        <v>0</v>
      </c>
      <c r="W75" s="61"/>
      <c r="X75" s="61"/>
      <c r="Y75" s="61"/>
      <c r="Z75" s="61"/>
      <c r="AA75" s="61"/>
      <c r="AB75" s="61"/>
      <c r="AC75" s="61"/>
      <c r="AD75" s="78"/>
      <c r="AE75" s="61"/>
      <c r="AF75" s="61"/>
      <c r="AG75" s="61"/>
      <c r="AH75" s="61"/>
      <c r="AI75" s="61">
        <f t="shared" si="3"/>
        <v>0</v>
      </c>
      <c r="AJ75" s="61"/>
      <c r="AK75" s="61"/>
      <c r="AL75" s="61"/>
      <c r="AM75" s="61"/>
      <c r="AN75" s="61"/>
      <c r="AO75" s="61"/>
      <c r="AP75" s="61"/>
      <c r="AQ75" s="78"/>
      <c r="AR75" s="61"/>
      <c r="AS75" s="61"/>
      <c r="AT75" s="61"/>
      <c r="AU75" s="61"/>
      <c r="AV75" s="61">
        <f t="shared" si="4"/>
        <v>0</v>
      </c>
      <c r="AW75" s="61"/>
      <c r="AX75" s="61"/>
      <c r="AY75" s="61"/>
      <c r="AZ75" s="61"/>
      <c r="BA75" s="61"/>
      <c r="BB75" s="61"/>
      <c r="BC75" s="61"/>
      <c r="BD75" s="78"/>
      <c r="BE75" s="61"/>
      <c r="BF75" s="61"/>
      <c r="BG75" s="61"/>
      <c r="BH75" s="61"/>
      <c r="BI75" s="62">
        <f t="shared" si="5"/>
        <v>0</v>
      </c>
      <c r="BJ75" s="63">
        <f t="shared" si="6"/>
        <v>0</v>
      </c>
      <c r="BK75" s="63">
        <f t="shared" si="7"/>
        <v>0</v>
      </c>
      <c r="BL75" s="63">
        <f t="shared" si="8"/>
        <v>0</v>
      </c>
      <c r="BM75" s="63">
        <f t="shared" si="9"/>
        <v>0</v>
      </c>
    </row>
    <row r="76" spans="1:65" s="64" customFormat="1" hidden="1" x14ac:dyDescent="0.2">
      <c r="A76" s="77" t="s">
        <v>135</v>
      </c>
      <c r="B76" s="67"/>
      <c r="C76" s="67"/>
      <c r="D76" s="67"/>
      <c r="E76" s="67"/>
      <c r="F76" s="67"/>
      <c r="G76" s="67">
        <f t="shared" si="10"/>
        <v>63</v>
      </c>
      <c r="H76" s="76"/>
      <c r="I76" s="78"/>
      <c r="J76" s="61"/>
      <c r="K76" s="61"/>
      <c r="L76" s="61"/>
      <c r="M76" s="61"/>
      <c r="N76" s="61"/>
      <c r="O76" s="61"/>
      <c r="P76" s="61"/>
      <c r="Q76" s="78"/>
      <c r="R76" s="61"/>
      <c r="S76" s="61"/>
      <c r="T76" s="61"/>
      <c r="U76" s="61"/>
      <c r="V76" s="61">
        <f t="shared" ref="V76:V88" si="11">SUM(J76:U76)</f>
        <v>0</v>
      </c>
      <c r="W76" s="61"/>
      <c r="X76" s="61"/>
      <c r="Y76" s="61"/>
      <c r="Z76" s="61"/>
      <c r="AA76" s="61"/>
      <c r="AB76" s="61"/>
      <c r="AC76" s="61"/>
      <c r="AD76" s="78"/>
      <c r="AE76" s="61"/>
      <c r="AF76" s="61"/>
      <c r="AG76" s="61"/>
      <c r="AH76" s="61"/>
      <c r="AI76" s="61">
        <f t="shared" ref="AI76:AI88" si="12">SUM(W76:AH76)</f>
        <v>0</v>
      </c>
      <c r="AJ76" s="61"/>
      <c r="AK76" s="61"/>
      <c r="AL76" s="61"/>
      <c r="AM76" s="61"/>
      <c r="AN76" s="61"/>
      <c r="AO76" s="61"/>
      <c r="AP76" s="61"/>
      <c r="AQ76" s="78"/>
      <c r="AR76" s="61"/>
      <c r="AS76" s="61"/>
      <c r="AT76" s="61"/>
      <c r="AU76" s="61"/>
      <c r="AV76" s="61">
        <f t="shared" ref="AV76:AV88" si="13">SUM(AJ76:AU76)</f>
        <v>0</v>
      </c>
      <c r="AW76" s="61"/>
      <c r="AX76" s="61"/>
      <c r="AY76" s="61"/>
      <c r="AZ76" s="61"/>
      <c r="BA76" s="61"/>
      <c r="BB76" s="61"/>
      <c r="BC76" s="61"/>
      <c r="BD76" s="78"/>
      <c r="BE76" s="61"/>
      <c r="BF76" s="61"/>
      <c r="BG76" s="61"/>
      <c r="BH76" s="61"/>
      <c r="BI76" s="62">
        <f t="shared" ref="BI76:BI88" si="14">SUM(AW76:BH76)</f>
        <v>0</v>
      </c>
      <c r="BJ76" s="63">
        <f t="shared" ref="BJ76:BJ88" si="15">+I76-V76</f>
        <v>0</v>
      </c>
      <c r="BK76" s="63">
        <f t="shared" ref="BK76:BK88" si="16">+V76-AI76</f>
        <v>0</v>
      </c>
      <c r="BL76" s="63">
        <f t="shared" ref="BL76:BL88" si="17">+AI76-AV76</f>
        <v>0</v>
      </c>
      <c r="BM76" s="63">
        <f t="shared" ref="BM76:BM88" si="18">+AV76-BI76</f>
        <v>0</v>
      </c>
    </row>
    <row r="77" spans="1:65" s="64" customFormat="1" hidden="1" x14ac:dyDescent="0.2">
      <c r="A77" s="77" t="s">
        <v>135</v>
      </c>
      <c r="B77" s="67"/>
      <c r="C77" s="67"/>
      <c r="D77" s="67"/>
      <c r="E77" s="67"/>
      <c r="F77" s="67"/>
      <c r="G77" s="67">
        <f t="shared" si="10"/>
        <v>64</v>
      </c>
      <c r="H77" s="76"/>
      <c r="I77" s="78"/>
      <c r="J77" s="61"/>
      <c r="K77" s="61"/>
      <c r="L77" s="61"/>
      <c r="M77" s="61"/>
      <c r="N77" s="61"/>
      <c r="O77" s="61"/>
      <c r="P77" s="61"/>
      <c r="Q77" s="78"/>
      <c r="R77" s="61"/>
      <c r="S77" s="61"/>
      <c r="T77" s="61"/>
      <c r="U77" s="61"/>
      <c r="V77" s="61">
        <f t="shared" si="11"/>
        <v>0</v>
      </c>
      <c r="W77" s="61"/>
      <c r="X77" s="61"/>
      <c r="Y77" s="61"/>
      <c r="Z77" s="61"/>
      <c r="AA77" s="61"/>
      <c r="AB77" s="61"/>
      <c r="AC77" s="61"/>
      <c r="AD77" s="78"/>
      <c r="AE77" s="61"/>
      <c r="AF77" s="61"/>
      <c r="AG77" s="61"/>
      <c r="AH77" s="61"/>
      <c r="AI77" s="61">
        <f t="shared" si="12"/>
        <v>0</v>
      </c>
      <c r="AJ77" s="61"/>
      <c r="AK77" s="61"/>
      <c r="AL77" s="61"/>
      <c r="AM77" s="61"/>
      <c r="AN77" s="61"/>
      <c r="AO77" s="61"/>
      <c r="AP77" s="61"/>
      <c r="AQ77" s="78"/>
      <c r="AR77" s="61"/>
      <c r="AS77" s="61"/>
      <c r="AT77" s="61"/>
      <c r="AU77" s="61"/>
      <c r="AV77" s="61">
        <f t="shared" si="13"/>
        <v>0</v>
      </c>
      <c r="AW77" s="61"/>
      <c r="AX77" s="61"/>
      <c r="AY77" s="61"/>
      <c r="AZ77" s="61"/>
      <c r="BA77" s="61"/>
      <c r="BB77" s="61"/>
      <c r="BC77" s="61"/>
      <c r="BD77" s="78"/>
      <c r="BE77" s="61"/>
      <c r="BF77" s="61"/>
      <c r="BG77" s="61"/>
      <c r="BH77" s="61"/>
      <c r="BI77" s="62">
        <f t="shared" si="14"/>
        <v>0</v>
      </c>
      <c r="BJ77" s="63">
        <f t="shared" si="15"/>
        <v>0</v>
      </c>
      <c r="BK77" s="63">
        <f t="shared" si="16"/>
        <v>0</v>
      </c>
      <c r="BL77" s="63">
        <f t="shared" si="17"/>
        <v>0</v>
      </c>
      <c r="BM77" s="63">
        <f t="shared" si="18"/>
        <v>0</v>
      </c>
    </row>
    <row r="78" spans="1:65" s="64" customFormat="1" hidden="1" x14ac:dyDescent="0.2">
      <c r="A78" s="77" t="s">
        <v>135</v>
      </c>
      <c r="B78" s="67"/>
      <c r="C78" s="67"/>
      <c r="D78" s="67"/>
      <c r="E78" s="67"/>
      <c r="F78" s="67"/>
      <c r="G78" s="67">
        <f t="shared" si="10"/>
        <v>65</v>
      </c>
      <c r="H78" s="76"/>
      <c r="I78" s="78"/>
      <c r="J78" s="61"/>
      <c r="K78" s="61"/>
      <c r="L78" s="61"/>
      <c r="M78" s="61"/>
      <c r="N78" s="61"/>
      <c r="O78" s="61"/>
      <c r="P78" s="61"/>
      <c r="Q78" s="78"/>
      <c r="R78" s="61"/>
      <c r="S78" s="61"/>
      <c r="T78" s="61"/>
      <c r="U78" s="61"/>
      <c r="V78" s="61">
        <f t="shared" si="11"/>
        <v>0</v>
      </c>
      <c r="W78" s="61"/>
      <c r="X78" s="61"/>
      <c r="Y78" s="61"/>
      <c r="Z78" s="61"/>
      <c r="AA78" s="61"/>
      <c r="AB78" s="61"/>
      <c r="AC78" s="61"/>
      <c r="AD78" s="78"/>
      <c r="AE78" s="61"/>
      <c r="AF78" s="61"/>
      <c r="AG78" s="61"/>
      <c r="AH78" s="61"/>
      <c r="AI78" s="61">
        <f t="shared" si="12"/>
        <v>0</v>
      </c>
      <c r="AJ78" s="61"/>
      <c r="AK78" s="61"/>
      <c r="AL78" s="61"/>
      <c r="AM78" s="61"/>
      <c r="AN78" s="61"/>
      <c r="AO78" s="61"/>
      <c r="AP78" s="61"/>
      <c r="AQ78" s="78"/>
      <c r="AR78" s="61"/>
      <c r="AS78" s="61"/>
      <c r="AT78" s="61"/>
      <c r="AU78" s="61"/>
      <c r="AV78" s="61">
        <f t="shared" si="13"/>
        <v>0</v>
      </c>
      <c r="AW78" s="61"/>
      <c r="AX78" s="61"/>
      <c r="AY78" s="61"/>
      <c r="AZ78" s="61"/>
      <c r="BA78" s="61"/>
      <c r="BB78" s="61"/>
      <c r="BC78" s="61"/>
      <c r="BD78" s="78"/>
      <c r="BE78" s="61"/>
      <c r="BF78" s="61"/>
      <c r="BG78" s="61"/>
      <c r="BH78" s="61"/>
      <c r="BI78" s="62">
        <f t="shared" si="14"/>
        <v>0</v>
      </c>
      <c r="BJ78" s="63">
        <f t="shared" si="15"/>
        <v>0</v>
      </c>
      <c r="BK78" s="63">
        <f t="shared" si="16"/>
        <v>0</v>
      </c>
      <c r="BL78" s="63">
        <f t="shared" si="17"/>
        <v>0</v>
      </c>
      <c r="BM78" s="63">
        <f t="shared" si="18"/>
        <v>0</v>
      </c>
    </row>
    <row r="79" spans="1:65" s="64" customFormat="1" hidden="1" x14ac:dyDescent="0.2">
      <c r="A79" s="77" t="s">
        <v>135</v>
      </c>
      <c r="B79" s="67"/>
      <c r="C79" s="67"/>
      <c r="D79" s="67"/>
      <c r="E79" s="67"/>
      <c r="F79" s="67"/>
      <c r="G79" s="67">
        <f t="shared" si="10"/>
        <v>66</v>
      </c>
      <c r="H79" s="76"/>
      <c r="I79" s="78"/>
      <c r="J79" s="61"/>
      <c r="K79" s="61"/>
      <c r="L79" s="61"/>
      <c r="M79" s="61"/>
      <c r="N79" s="61"/>
      <c r="O79" s="61"/>
      <c r="P79" s="61"/>
      <c r="Q79" s="78"/>
      <c r="R79" s="61"/>
      <c r="S79" s="61"/>
      <c r="T79" s="61"/>
      <c r="U79" s="61"/>
      <c r="V79" s="61">
        <f t="shared" si="11"/>
        <v>0</v>
      </c>
      <c r="W79" s="61"/>
      <c r="X79" s="61"/>
      <c r="Y79" s="61"/>
      <c r="Z79" s="61"/>
      <c r="AA79" s="61"/>
      <c r="AB79" s="61"/>
      <c r="AC79" s="61"/>
      <c r="AD79" s="78"/>
      <c r="AE79" s="61"/>
      <c r="AF79" s="61"/>
      <c r="AG79" s="61"/>
      <c r="AH79" s="61"/>
      <c r="AI79" s="61">
        <f t="shared" si="12"/>
        <v>0</v>
      </c>
      <c r="AJ79" s="61"/>
      <c r="AK79" s="61"/>
      <c r="AL79" s="61"/>
      <c r="AM79" s="61"/>
      <c r="AN79" s="61"/>
      <c r="AO79" s="61"/>
      <c r="AP79" s="61"/>
      <c r="AQ79" s="78"/>
      <c r="AR79" s="61"/>
      <c r="AS79" s="61"/>
      <c r="AT79" s="61"/>
      <c r="AU79" s="61"/>
      <c r="AV79" s="61">
        <f t="shared" si="13"/>
        <v>0</v>
      </c>
      <c r="AW79" s="61"/>
      <c r="AX79" s="61"/>
      <c r="AY79" s="61"/>
      <c r="AZ79" s="61"/>
      <c r="BA79" s="61"/>
      <c r="BB79" s="61"/>
      <c r="BC79" s="61"/>
      <c r="BD79" s="78"/>
      <c r="BE79" s="61"/>
      <c r="BF79" s="61"/>
      <c r="BG79" s="61"/>
      <c r="BH79" s="61"/>
      <c r="BI79" s="62">
        <f t="shared" si="14"/>
        <v>0</v>
      </c>
      <c r="BJ79" s="63">
        <f t="shared" si="15"/>
        <v>0</v>
      </c>
      <c r="BK79" s="63">
        <f t="shared" si="16"/>
        <v>0</v>
      </c>
      <c r="BL79" s="63">
        <f t="shared" si="17"/>
        <v>0</v>
      </c>
      <c r="BM79" s="63">
        <f t="shared" si="18"/>
        <v>0</v>
      </c>
    </row>
    <row r="80" spans="1:65" s="64" customFormat="1" hidden="1" x14ac:dyDescent="0.2">
      <c r="A80" s="77" t="s">
        <v>135</v>
      </c>
      <c r="B80" s="67"/>
      <c r="C80" s="67"/>
      <c r="D80" s="67"/>
      <c r="E80" s="67"/>
      <c r="F80" s="67"/>
      <c r="G80" s="67">
        <f t="shared" si="10"/>
        <v>67</v>
      </c>
      <c r="H80" s="76"/>
      <c r="I80" s="78"/>
      <c r="J80" s="61"/>
      <c r="K80" s="61"/>
      <c r="L80" s="61"/>
      <c r="M80" s="61"/>
      <c r="N80" s="61"/>
      <c r="O80" s="61"/>
      <c r="P80" s="61"/>
      <c r="Q80" s="78"/>
      <c r="R80" s="61"/>
      <c r="S80" s="61"/>
      <c r="T80" s="61"/>
      <c r="U80" s="61"/>
      <c r="V80" s="61">
        <f t="shared" si="11"/>
        <v>0</v>
      </c>
      <c r="W80" s="61"/>
      <c r="X80" s="61"/>
      <c r="Y80" s="61"/>
      <c r="Z80" s="61"/>
      <c r="AA80" s="61"/>
      <c r="AB80" s="61"/>
      <c r="AC80" s="61"/>
      <c r="AD80" s="78"/>
      <c r="AE80" s="61"/>
      <c r="AF80" s="61"/>
      <c r="AG80" s="61"/>
      <c r="AH80" s="61"/>
      <c r="AI80" s="61">
        <f t="shared" si="12"/>
        <v>0</v>
      </c>
      <c r="AJ80" s="61"/>
      <c r="AK80" s="61"/>
      <c r="AL80" s="61"/>
      <c r="AM80" s="61"/>
      <c r="AN80" s="61"/>
      <c r="AO80" s="61"/>
      <c r="AP80" s="61"/>
      <c r="AQ80" s="78"/>
      <c r="AR80" s="61"/>
      <c r="AS80" s="61"/>
      <c r="AT80" s="61"/>
      <c r="AU80" s="61"/>
      <c r="AV80" s="61">
        <f t="shared" si="13"/>
        <v>0</v>
      </c>
      <c r="AW80" s="61"/>
      <c r="AX80" s="61"/>
      <c r="AY80" s="61"/>
      <c r="AZ80" s="61"/>
      <c r="BA80" s="61"/>
      <c r="BB80" s="61"/>
      <c r="BC80" s="61"/>
      <c r="BD80" s="78"/>
      <c r="BE80" s="61"/>
      <c r="BF80" s="61"/>
      <c r="BG80" s="61"/>
      <c r="BH80" s="61"/>
      <c r="BI80" s="62">
        <f t="shared" si="14"/>
        <v>0</v>
      </c>
      <c r="BJ80" s="63">
        <f t="shared" si="15"/>
        <v>0</v>
      </c>
      <c r="BK80" s="63">
        <f t="shared" si="16"/>
        <v>0</v>
      </c>
      <c r="BL80" s="63">
        <f t="shared" si="17"/>
        <v>0</v>
      </c>
      <c r="BM80" s="63">
        <f t="shared" si="18"/>
        <v>0</v>
      </c>
    </row>
    <row r="81" spans="1:65" s="64" customFormat="1" hidden="1" x14ac:dyDescent="0.2">
      <c r="A81" s="77" t="s">
        <v>135</v>
      </c>
      <c r="B81" s="67"/>
      <c r="C81" s="67"/>
      <c r="D81" s="67"/>
      <c r="E81" s="67"/>
      <c r="F81" s="67"/>
      <c r="G81" s="67">
        <f t="shared" si="10"/>
        <v>68</v>
      </c>
      <c r="H81" s="76"/>
      <c r="I81" s="78"/>
      <c r="J81" s="61"/>
      <c r="K81" s="61"/>
      <c r="L81" s="61"/>
      <c r="M81" s="61"/>
      <c r="N81" s="61"/>
      <c r="O81" s="61"/>
      <c r="P81" s="61"/>
      <c r="Q81" s="78"/>
      <c r="R81" s="61"/>
      <c r="S81" s="61"/>
      <c r="T81" s="61"/>
      <c r="U81" s="61"/>
      <c r="V81" s="61">
        <f t="shared" si="11"/>
        <v>0</v>
      </c>
      <c r="W81" s="61"/>
      <c r="X81" s="61"/>
      <c r="Y81" s="61"/>
      <c r="Z81" s="61"/>
      <c r="AA81" s="61"/>
      <c r="AB81" s="61"/>
      <c r="AC81" s="61"/>
      <c r="AD81" s="78"/>
      <c r="AE81" s="61"/>
      <c r="AF81" s="61"/>
      <c r="AG81" s="61"/>
      <c r="AH81" s="61"/>
      <c r="AI81" s="61">
        <f t="shared" si="12"/>
        <v>0</v>
      </c>
      <c r="AJ81" s="61"/>
      <c r="AK81" s="61"/>
      <c r="AL81" s="61"/>
      <c r="AM81" s="61"/>
      <c r="AN81" s="61"/>
      <c r="AO81" s="61"/>
      <c r="AP81" s="61"/>
      <c r="AQ81" s="78"/>
      <c r="AR81" s="61"/>
      <c r="AS81" s="61"/>
      <c r="AT81" s="61"/>
      <c r="AU81" s="61"/>
      <c r="AV81" s="61">
        <f t="shared" si="13"/>
        <v>0</v>
      </c>
      <c r="AW81" s="61"/>
      <c r="AX81" s="61"/>
      <c r="AY81" s="61"/>
      <c r="AZ81" s="61"/>
      <c r="BA81" s="61"/>
      <c r="BB81" s="61"/>
      <c r="BC81" s="61"/>
      <c r="BD81" s="78"/>
      <c r="BE81" s="61"/>
      <c r="BF81" s="61"/>
      <c r="BG81" s="61"/>
      <c r="BH81" s="61"/>
      <c r="BI81" s="62">
        <f t="shared" si="14"/>
        <v>0</v>
      </c>
      <c r="BJ81" s="63">
        <f t="shared" si="15"/>
        <v>0</v>
      </c>
      <c r="BK81" s="63">
        <f t="shared" si="16"/>
        <v>0</v>
      </c>
      <c r="BL81" s="63">
        <f t="shared" si="17"/>
        <v>0</v>
      </c>
      <c r="BM81" s="63">
        <f t="shared" si="18"/>
        <v>0</v>
      </c>
    </row>
    <row r="82" spans="1:65" s="64" customFormat="1" hidden="1" x14ac:dyDescent="0.2">
      <c r="A82" s="77" t="s">
        <v>135</v>
      </c>
      <c r="B82" s="67"/>
      <c r="C82" s="67"/>
      <c r="D82" s="67"/>
      <c r="E82" s="67"/>
      <c r="F82" s="67"/>
      <c r="G82" s="67">
        <f t="shared" si="10"/>
        <v>69</v>
      </c>
      <c r="H82" s="76"/>
      <c r="I82" s="78"/>
      <c r="J82" s="61"/>
      <c r="K82" s="61"/>
      <c r="L82" s="61"/>
      <c r="M82" s="61"/>
      <c r="N82" s="61"/>
      <c r="O82" s="61"/>
      <c r="P82" s="61"/>
      <c r="Q82" s="78"/>
      <c r="R82" s="61"/>
      <c r="S82" s="61"/>
      <c r="T82" s="61"/>
      <c r="U82" s="61"/>
      <c r="V82" s="61">
        <f t="shared" si="11"/>
        <v>0</v>
      </c>
      <c r="W82" s="61"/>
      <c r="X82" s="61"/>
      <c r="Y82" s="61"/>
      <c r="Z82" s="61"/>
      <c r="AA82" s="61"/>
      <c r="AB82" s="61"/>
      <c r="AC82" s="61"/>
      <c r="AD82" s="78"/>
      <c r="AE82" s="61"/>
      <c r="AF82" s="61"/>
      <c r="AG82" s="61"/>
      <c r="AH82" s="61"/>
      <c r="AI82" s="61">
        <f t="shared" si="12"/>
        <v>0</v>
      </c>
      <c r="AJ82" s="61"/>
      <c r="AK82" s="61"/>
      <c r="AL82" s="61"/>
      <c r="AM82" s="61"/>
      <c r="AN82" s="61"/>
      <c r="AO82" s="61"/>
      <c r="AP82" s="61"/>
      <c r="AQ82" s="78"/>
      <c r="AR82" s="61"/>
      <c r="AS82" s="61"/>
      <c r="AT82" s="61"/>
      <c r="AU82" s="61"/>
      <c r="AV82" s="61">
        <f t="shared" si="13"/>
        <v>0</v>
      </c>
      <c r="AW82" s="61"/>
      <c r="AX82" s="61"/>
      <c r="AY82" s="61"/>
      <c r="AZ82" s="61"/>
      <c r="BA82" s="61"/>
      <c r="BB82" s="61"/>
      <c r="BC82" s="61"/>
      <c r="BD82" s="78"/>
      <c r="BE82" s="61"/>
      <c r="BF82" s="61"/>
      <c r="BG82" s="61"/>
      <c r="BH82" s="61"/>
      <c r="BI82" s="62">
        <f t="shared" si="14"/>
        <v>0</v>
      </c>
      <c r="BJ82" s="63">
        <f t="shared" si="15"/>
        <v>0</v>
      </c>
      <c r="BK82" s="63">
        <f t="shared" si="16"/>
        <v>0</v>
      </c>
      <c r="BL82" s="63">
        <f t="shared" si="17"/>
        <v>0</v>
      </c>
      <c r="BM82" s="63">
        <f t="shared" si="18"/>
        <v>0</v>
      </c>
    </row>
    <row r="83" spans="1:65" s="64" customFormat="1" hidden="1" x14ac:dyDescent="0.2">
      <c r="A83" s="77" t="s">
        <v>135</v>
      </c>
      <c r="B83" s="67"/>
      <c r="C83" s="67"/>
      <c r="D83" s="67"/>
      <c r="E83" s="67"/>
      <c r="F83" s="67"/>
      <c r="G83" s="67">
        <f t="shared" si="10"/>
        <v>70</v>
      </c>
      <c r="H83" s="76"/>
      <c r="I83" s="78"/>
      <c r="J83" s="61"/>
      <c r="K83" s="61"/>
      <c r="L83" s="61"/>
      <c r="M83" s="61"/>
      <c r="N83" s="61"/>
      <c r="O83" s="61"/>
      <c r="P83" s="61"/>
      <c r="Q83" s="78"/>
      <c r="R83" s="61"/>
      <c r="S83" s="61"/>
      <c r="T83" s="61"/>
      <c r="U83" s="61"/>
      <c r="V83" s="61">
        <f t="shared" si="11"/>
        <v>0</v>
      </c>
      <c r="W83" s="61"/>
      <c r="X83" s="61"/>
      <c r="Y83" s="61"/>
      <c r="Z83" s="61"/>
      <c r="AA83" s="61"/>
      <c r="AB83" s="61"/>
      <c r="AC83" s="61"/>
      <c r="AD83" s="78"/>
      <c r="AE83" s="61"/>
      <c r="AF83" s="61"/>
      <c r="AG83" s="61"/>
      <c r="AH83" s="61"/>
      <c r="AI83" s="61">
        <f t="shared" si="12"/>
        <v>0</v>
      </c>
      <c r="AJ83" s="61"/>
      <c r="AK83" s="61"/>
      <c r="AL83" s="61"/>
      <c r="AM83" s="61"/>
      <c r="AN83" s="61"/>
      <c r="AO83" s="61"/>
      <c r="AP83" s="61"/>
      <c r="AQ83" s="78"/>
      <c r="AR83" s="61"/>
      <c r="AS83" s="61"/>
      <c r="AT83" s="61"/>
      <c r="AU83" s="61"/>
      <c r="AV83" s="61">
        <f t="shared" si="13"/>
        <v>0</v>
      </c>
      <c r="AW83" s="61"/>
      <c r="AX83" s="61"/>
      <c r="AY83" s="61"/>
      <c r="AZ83" s="61"/>
      <c r="BA83" s="61"/>
      <c r="BB83" s="61"/>
      <c r="BC83" s="61"/>
      <c r="BD83" s="78"/>
      <c r="BE83" s="61"/>
      <c r="BF83" s="61"/>
      <c r="BG83" s="61"/>
      <c r="BH83" s="61"/>
      <c r="BI83" s="62">
        <f t="shared" si="14"/>
        <v>0</v>
      </c>
      <c r="BJ83" s="63">
        <f t="shared" si="15"/>
        <v>0</v>
      </c>
      <c r="BK83" s="63">
        <f t="shared" si="16"/>
        <v>0</v>
      </c>
      <c r="BL83" s="63">
        <f t="shared" si="17"/>
        <v>0</v>
      </c>
      <c r="BM83" s="63">
        <f t="shared" si="18"/>
        <v>0</v>
      </c>
    </row>
    <row r="84" spans="1:65" s="64" customFormat="1" hidden="1" x14ac:dyDescent="0.2">
      <c r="A84" s="77" t="s">
        <v>135</v>
      </c>
      <c r="B84" s="67"/>
      <c r="C84" s="67"/>
      <c r="D84" s="67"/>
      <c r="E84" s="67"/>
      <c r="F84" s="67"/>
      <c r="G84" s="67">
        <f t="shared" si="10"/>
        <v>71</v>
      </c>
      <c r="H84" s="76"/>
      <c r="I84" s="78"/>
      <c r="J84" s="61"/>
      <c r="K84" s="61"/>
      <c r="L84" s="61"/>
      <c r="M84" s="61"/>
      <c r="N84" s="61"/>
      <c r="O84" s="61"/>
      <c r="P84" s="61"/>
      <c r="Q84" s="78"/>
      <c r="R84" s="61"/>
      <c r="S84" s="61"/>
      <c r="T84" s="61"/>
      <c r="U84" s="61"/>
      <c r="V84" s="61">
        <f t="shared" si="11"/>
        <v>0</v>
      </c>
      <c r="W84" s="61"/>
      <c r="X84" s="61"/>
      <c r="Y84" s="61"/>
      <c r="Z84" s="61"/>
      <c r="AA84" s="61"/>
      <c r="AB84" s="61"/>
      <c r="AC84" s="61"/>
      <c r="AD84" s="78"/>
      <c r="AE84" s="61"/>
      <c r="AF84" s="61"/>
      <c r="AG84" s="61"/>
      <c r="AH84" s="61"/>
      <c r="AI84" s="61">
        <f t="shared" si="12"/>
        <v>0</v>
      </c>
      <c r="AJ84" s="61"/>
      <c r="AK84" s="61"/>
      <c r="AL84" s="61"/>
      <c r="AM84" s="61"/>
      <c r="AN84" s="61"/>
      <c r="AO84" s="61"/>
      <c r="AP84" s="61"/>
      <c r="AQ84" s="78"/>
      <c r="AR84" s="61"/>
      <c r="AS84" s="61"/>
      <c r="AT84" s="61"/>
      <c r="AU84" s="61"/>
      <c r="AV84" s="61">
        <f t="shared" si="13"/>
        <v>0</v>
      </c>
      <c r="AW84" s="61"/>
      <c r="AX84" s="61"/>
      <c r="AY84" s="61"/>
      <c r="AZ84" s="61"/>
      <c r="BA84" s="61"/>
      <c r="BB84" s="61"/>
      <c r="BC84" s="61"/>
      <c r="BD84" s="78"/>
      <c r="BE84" s="61"/>
      <c r="BF84" s="61"/>
      <c r="BG84" s="61"/>
      <c r="BH84" s="61"/>
      <c r="BI84" s="62">
        <f t="shared" si="14"/>
        <v>0</v>
      </c>
      <c r="BJ84" s="63">
        <f t="shared" si="15"/>
        <v>0</v>
      </c>
      <c r="BK84" s="63">
        <f t="shared" si="16"/>
        <v>0</v>
      </c>
      <c r="BL84" s="63">
        <f t="shared" si="17"/>
        <v>0</v>
      </c>
      <c r="BM84" s="63">
        <f t="shared" si="18"/>
        <v>0</v>
      </c>
    </row>
    <row r="85" spans="1:65" s="64" customFormat="1" hidden="1" x14ac:dyDescent="0.2">
      <c r="A85" s="77" t="s">
        <v>135</v>
      </c>
      <c r="B85" s="67"/>
      <c r="C85" s="67"/>
      <c r="D85" s="67"/>
      <c r="E85" s="67"/>
      <c r="F85" s="67"/>
      <c r="G85" s="67">
        <f t="shared" si="10"/>
        <v>72</v>
      </c>
      <c r="H85" s="76"/>
      <c r="I85" s="78"/>
      <c r="J85" s="61"/>
      <c r="K85" s="61"/>
      <c r="L85" s="61"/>
      <c r="M85" s="61"/>
      <c r="N85" s="61"/>
      <c r="O85" s="61"/>
      <c r="P85" s="61"/>
      <c r="Q85" s="78"/>
      <c r="R85" s="61"/>
      <c r="S85" s="61"/>
      <c r="T85" s="61"/>
      <c r="U85" s="61"/>
      <c r="V85" s="61">
        <f t="shared" si="11"/>
        <v>0</v>
      </c>
      <c r="W85" s="61"/>
      <c r="X85" s="61"/>
      <c r="Y85" s="61"/>
      <c r="Z85" s="61"/>
      <c r="AA85" s="61"/>
      <c r="AB85" s="61"/>
      <c r="AC85" s="61"/>
      <c r="AD85" s="78"/>
      <c r="AE85" s="61"/>
      <c r="AF85" s="61"/>
      <c r="AG85" s="61"/>
      <c r="AH85" s="61"/>
      <c r="AI85" s="61">
        <f t="shared" si="12"/>
        <v>0</v>
      </c>
      <c r="AJ85" s="61"/>
      <c r="AK85" s="61"/>
      <c r="AL85" s="61"/>
      <c r="AM85" s="61"/>
      <c r="AN85" s="61"/>
      <c r="AO85" s="61"/>
      <c r="AP85" s="61"/>
      <c r="AQ85" s="78"/>
      <c r="AR85" s="61"/>
      <c r="AS85" s="61"/>
      <c r="AT85" s="61"/>
      <c r="AU85" s="61"/>
      <c r="AV85" s="61">
        <f t="shared" si="13"/>
        <v>0</v>
      </c>
      <c r="AW85" s="61"/>
      <c r="AX85" s="61"/>
      <c r="AY85" s="61"/>
      <c r="AZ85" s="61"/>
      <c r="BA85" s="61"/>
      <c r="BB85" s="61"/>
      <c r="BC85" s="61"/>
      <c r="BD85" s="78"/>
      <c r="BE85" s="61"/>
      <c r="BF85" s="61"/>
      <c r="BG85" s="61"/>
      <c r="BH85" s="61"/>
      <c r="BI85" s="62">
        <f t="shared" si="14"/>
        <v>0</v>
      </c>
      <c r="BJ85" s="63">
        <f t="shared" si="15"/>
        <v>0</v>
      </c>
      <c r="BK85" s="63">
        <f t="shared" si="16"/>
        <v>0</v>
      </c>
      <c r="BL85" s="63">
        <f t="shared" si="17"/>
        <v>0</v>
      </c>
      <c r="BM85" s="63">
        <f t="shared" si="18"/>
        <v>0</v>
      </c>
    </row>
    <row r="86" spans="1:65" s="64" customFormat="1" hidden="1" x14ac:dyDescent="0.2">
      <c r="A86" s="77" t="s">
        <v>135</v>
      </c>
      <c r="B86" s="67"/>
      <c r="C86" s="67"/>
      <c r="D86" s="67"/>
      <c r="E86" s="67"/>
      <c r="F86" s="67"/>
      <c r="G86" s="67">
        <f t="shared" si="10"/>
        <v>73</v>
      </c>
      <c r="H86" s="76"/>
      <c r="I86" s="78"/>
      <c r="J86" s="61"/>
      <c r="K86" s="61"/>
      <c r="L86" s="61"/>
      <c r="M86" s="61"/>
      <c r="N86" s="61"/>
      <c r="O86" s="61"/>
      <c r="P86" s="61"/>
      <c r="Q86" s="78"/>
      <c r="R86" s="61"/>
      <c r="S86" s="61"/>
      <c r="T86" s="61"/>
      <c r="U86" s="61"/>
      <c r="V86" s="61">
        <f t="shared" si="11"/>
        <v>0</v>
      </c>
      <c r="W86" s="61"/>
      <c r="X86" s="61"/>
      <c r="Y86" s="61"/>
      <c r="Z86" s="61"/>
      <c r="AA86" s="61"/>
      <c r="AB86" s="61"/>
      <c r="AC86" s="61"/>
      <c r="AD86" s="78"/>
      <c r="AE86" s="61"/>
      <c r="AF86" s="61"/>
      <c r="AG86" s="61"/>
      <c r="AH86" s="61"/>
      <c r="AI86" s="61">
        <f t="shared" si="12"/>
        <v>0</v>
      </c>
      <c r="AJ86" s="61"/>
      <c r="AK86" s="61"/>
      <c r="AL86" s="61"/>
      <c r="AM86" s="61"/>
      <c r="AN86" s="61"/>
      <c r="AO86" s="61"/>
      <c r="AP86" s="61"/>
      <c r="AQ86" s="78"/>
      <c r="AR86" s="61"/>
      <c r="AS86" s="61"/>
      <c r="AT86" s="61"/>
      <c r="AU86" s="61"/>
      <c r="AV86" s="61">
        <f t="shared" si="13"/>
        <v>0</v>
      </c>
      <c r="AW86" s="61"/>
      <c r="AX86" s="61"/>
      <c r="AY86" s="61"/>
      <c r="AZ86" s="61"/>
      <c r="BA86" s="61"/>
      <c r="BB86" s="61"/>
      <c r="BC86" s="61"/>
      <c r="BD86" s="78"/>
      <c r="BE86" s="61"/>
      <c r="BF86" s="61"/>
      <c r="BG86" s="61"/>
      <c r="BH86" s="61"/>
      <c r="BI86" s="62">
        <f t="shared" si="14"/>
        <v>0</v>
      </c>
      <c r="BJ86" s="63">
        <f t="shared" si="15"/>
        <v>0</v>
      </c>
      <c r="BK86" s="63">
        <f t="shared" si="16"/>
        <v>0</v>
      </c>
      <c r="BL86" s="63">
        <f t="shared" si="17"/>
        <v>0</v>
      </c>
      <c r="BM86" s="63">
        <f t="shared" si="18"/>
        <v>0</v>
      </c>
    </row>
    <row r="87" spans="1:65" s="64" customFormat="1" hidden="1" x14ac:dyDescent="0.2">
      <c r="A87" s="77" t="s">
        <v>135</v>
      </c>
      <c r="B87" s="67"/>
      <c r="C87" s="67"/>
      <c r="D87" s="67"/>
      <c r="E87" s="67"/>
      <c r="F87" s="67"/>
      <c r="G87" s="67">
        <f t="shared" si="10"/>
        <v>74</v>
      </c>
      <c r="H87" s="76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>
        <f t="shared" si="11"/>
        <v>0</v>
      </c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>
        <f t="shared" si="12"/>
        <v>0</v>
      </c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>
        <f t="shared" si="13"/>
        <v>0</v>
      </c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2">
        <f t="shared" si="14"/>
        <v>0</v>
      </c>
      <c r="BJ87" s="63">
        <f t="shared" si="15"/>
        <v>0</v>
      </c>
      <c r="BK87" s="63">
        <f t="shared" si="16"/>
        <v>0</v>
      </c>
      <c r="BL87" s="63">
        <f t="shared" si="17"/>
        <v>0</v>
      </c>
      <c r="BM87" s="63">
        <f t="shared" si="18"/>
        <v>0</v>
      </c>
    </row>
    <row r="88" spans="1:65" s="64" customFormat="1" hidden="1" x14ac:dyDescent="0.2">
      <c r="A88" s="77" t="s">
        <v>135</v>
      </c>
      <c r="B88" s="67"/>
      <c r="C88" s="67"/>
      <c r="D88" s="67"/>
      <c r="E88" s="67"/>
      <c r="F88" s="67"/>
      <c r="G88" s="67">
        <f t="shared" si="10"/>
        <v>75</v>
      </c>
      <c r="H88" s="76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>
        <f t="shared" si="11"/>
        <v>0</v>
      </c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>
        <f t="shared" si="12"/>
        <v>0</v>
      </c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>
        <f t="shared" si="13"/>
        <v>0</v>
      </c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2">
        <f t="shared" si="14"/>
        <v>0</v>
      </c>
      <c r="BJ88" s="63">
        <f t="shared" si="15"/>
        <v>0</v>
      </c>
      <c r="BK88" s="63">
        <f t="shared" si="16"/>
        <v>0</v>
      </c>
      <c r="BL88" s="63">
        <f t="shared" si="17"/>
        <v>0</v>
      </c>
      <c r="BM88" s="63">
        <f t="shared" si="18"/>
        <v>0</v>
      </c>
    </row>
    <row r="89" spans="1:65" ht="15" thickBot="1" x14ac:dyDescent="0.25">
      <c r="A89" s="106"/>
      <c r="B89" s="107"/>
      <c r="C89" s="107"/>
      <c r="D89" s="107"/>
      <c r="E89" s="107"/>
      <c r="F89" s="107"/>
      <c r="G89" s="107"/>
      <c r="H89" s="115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  <c r="AM89" s="116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  <c r="BH89" s="116"/>
      <c r="BI89" s="117"/>
      <c r="BJ89" s="37"/>
      <c r="BK89" s="37"/>
      <c r="BL89" s="37"/>
      <c r="BM89" s="37"/>
    </row>
    <row r="91" spans="1:65" x14ac:dyDescent="0.2"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</row>
    <row r="92" spans="1:65" x14ac:dyDescent="0.2"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</row>
    <row r="93" spans="1:65" x14ac:dyDescent="0.2"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</row>
    <row r="99" spans="8:48" ht="15" x14ac:dyDescent="0.2">
      <c r="H99" s="91" t="s">
        <v>161</v>
      </c>
      <c r="AJ99" s="132" t="s">
        <v>163</v>
      </c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</row>
    <row r="100" spans="8:48" x14ac:dyDescent="0.2">
      <c r="H100" s="92" t="s">
        <v>162</v>
      </c>
      <c r="AJ100" s="131" t="s">
        <v>164</v>
      </c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</row>
  </sheetData>
  <mergeCells count="19">
    <mergeCell ref="AI8:AI9"/>
    <mergeCell ref="AV8:AV9"/>
    <mergeCell ref="A3:BI3"/>
    <mergeCell ref="A4:BI4"/>
    <mergeCell ref="A5:BI5"/>
    <mergeCell ref="A7:G7"/>
    <mergeCell ref="H7:H9"/>
    <mergeCell ref="BI8:BI9"/>
    <mergeCell ref="A8:A9"/>
    <mergeCell ref="F8:F9"/>
    <mergeCell ref="G8:G9"/>
    <mergeCell ref="I8:I9"/>
    <mergeCell ref="V8:V9"/>
    <mergeCell ref="AJ99:AV99"/>
    <mergeCell ref="AJ100:AV100"/>
    <mergeCell ref="BK7:BK9"/>
    <mergeCell ref="BL7:BL9"/>
    <mergeCell ref="BM7:BM9"/>
    <mergeCell ref="BJ7:BJ9"/>
  </mergeCells>
  <printOptions horizontalCentered="1"/>
  <pageMargins left="0.31496062992125984" right="0.15748031496062992" top="0.19685039370078741" bottom="0.15748031496062992" header="0.31496062992125984" footer="0.31496062992125984"/>
  <pageSetup paperSize="120" scale="61" fitToHeight="6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"/>
  <sheetViews>
    <sheetView topLeftCell="A7" zoomScale="115" zoomScaleNormal="115" zoomScalePageLayoutView="115" workbookViewId="0">
      <pane ySplit="2385" activePane="bottomLeft"/>
      <selection activeCell="J1" sqref="J1:Q1048576"/>
      <selection pane="bottomLeft" activeCell="A3" sqref="A3:BI3"/>
    </sheetView>
  </sheetViews>
  <sheetFormatPr baseColWidth="10" defaultColWidth="10.85546875" defaultRowHeight="14.25" x14ac:dyDescent="0.2"/>
  <cols>
    <col min="1" max="1" width="6.28515625" style="30" bestFit="1" customWidth="1"/>
    <col min="2" max="2" width="7.42578125" style="30" bestFit="1" customWidth="1"/>
    <col min="3" max="5" width="7.140625" style="30" bestFit="1" customWidth="1"/>
    <col min="6" max="6" width="3.42578125" style="30" bestFit="1" customWidth="1"/>
    <col min="7" max="7" width="6.140625" style="30" bestFit="1" customWidth="1"/>
    <col min="8" max="8" width="48.42578125" style="3" bestFit="1" customWidth="1"/>
    <col min="9" max="9" width="19" style="20" customWidth="1"/>
    <col min="10" max="10" width="19.42578125" style="3" hidden="1" customWidth="1"/>
    <col min="11" max="12" width="18.28515625" style="3" hidden="1" customWidth="1"/>
    <col min="13" max="14" width="17.140625" style="3" hidden="1" customWidth="1"/>
    <col min="15" max="16" width="18.28515625" style="3" hidden="1" customWidth="1"/>
    <col min="17" max="17" width="20.28515625" style="3" hidden="1" customWidth="1"/>
    <col min="18" max="18" width="17.140625" style="3" bestFit="1" customWidth="1"/>
    <col min="19" max="19" width="11.85546875" style="3" hidden="1" customWidth="1"/>
    <col min="20" max="20" width="14" style="3" hidden="1" customWidth="1"/>
    <col min="21" max="21" width="13.140625" style="3" hidden="1" customWidth="1"/>
    <col min="22" max="22" width="19.42578125" style="3" bestFit="1" customWidth="1"/>
    <col min="23" max="23" width="19.42578125" style="3" hidden="1" customWidth="1"/>
    <col min="24" max="26" width="17.85546875" style="3" hidden="1" customWidth="1"/>
    <col min="27" max="27" width="18" style="3" hidden="1" customWidth="1"/>
    <col min="28" max="29" width="17.85546875" style="3" hidden="1" customWidth="1"/>
    <col min="30" max="30" width="18.28515625" style="3" hidden="1" customWidth="1"/>
    <col min="31" max="31" width="17.85546875" style="3" customWidth="1"/>
    <col min="32" max="34" width="17.85546875" style="3" hidden="1" customWidth="1"/>
    <col min="35" max="35" width="21.28515625" style="3" bestFit="1" customWidth="1"/>
    <col min="36" max="36" width="17.140625" style="3" hidden="1" customWidth="1"/>
    <col min="37" max="43" width="18.28515625" style="3" hidden="1" customWidth="1"/>
    <col min="44" max="44" width="18.28515625" style="3" bestFit="1" customWidth="1"/>
    <col min="45" max="45" width="20.7109375" style="3" hidden="1" customWidth="1"/>
    <col min="46" max="46" width="17.140625" style="3" hidden="1" customWidth="1"/>
    <col min="47" max="47" width="16.7109375" style="3" hidden="1" customWidth="1"/>
    <col min="48" max="48" width="19.42578125" style="3" bestFit="1" customWidth="1"/>
    <col min="49" max="49" width="17.140625" style="3" hidden="1" customWidth="1"/>
    <col min="50" max="56" width="18.28515625" style="3" hidden="1" customWidth="1"/>
    <col min="57" max="57" width="18.28515625" style="3" bestFit="1" customWidth="1"/>
    <col min="58" max="58" width="11.42578125" style="3" hidden="1" customWidth="1"/>
    <col min="59" max="59" width="14" style="3" hidden="1" customWidth="1"/>
    <col min="60" max="60" width="13.140625" style="3" hidden="1" customWidth="1"/>
    <col min="61" max="61" width="19.42578125" style="3" bestFit="1" customWidth="1"/>
    <col min="62" max="62" width="19.42578125" style="35" bestFit="1" customWidth="1"/>
    <col min="63" max="63" width="18.42578125" style="35" bestFit="1" customWidth="1"/>
    <col min="64" max="64" width="18.28515625" style="35" bestFit="1" customWidth="1"/>
    <col min="65" max="65" width="17.140625" style="35" bestFit="1" customWidth="1"/>
    <col min="66" max="66" width="13.85546875" style="3" bestFit="1" customWidth="1"/>
    <col min="67" max="16384" width="10.85546875" style="3"/>
  </cols>
  <sheetData>
    <row r="1" spans="1:65" x14ac:dyDescent="0.2">
      <c r="A1" s="33"/>
      <c r="B1" s="33"/>
      <c r="C1" s="33"/>
      <c r="D1" s="33"/>
      <c r="E1" s="33"/>
      <c r="F1" s="33"/>
      <c r="G1" s="33"/>
      <c r="H1" s="1"/>
      <c r="I1" s="2"/>
    </row>
    <row r="2" spans="1:65" x14ac:dyDescent="0.2">
      <c r="A2" s="33"/>
      <c r="B2" s="33"/>
      <c r="C2" s="33"/>
      <c r="D2" s="33"/>
      <c r="E2" s="33"/>
      <c r="F2" s="33"/>
      <c r="G2" s="33"/>
      <c r="H2" s="1"/>
      <c r="I2" s="2"/>
    </row>
    <row r="3" spans="1:65" ht="15" customHeight="1" x14ac:dyDescent="0.2">
      <c r="A3" s="125" t="s">
        <v>79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</row>
    <row r="4" spans="1:65" ht="15" customHeight="1" x14ac:dyDescent="0.2">
      <c r="A4" s="126" t="s">
        <v>215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</row>
    <row r="5" spans="1:65" ht="15" customHeight="1" x14ac:dyDescent="0.2">
      <c r="A5" s="126" t="s">
        <v>217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</row>
    <row r="6" spans="1:65" ht="15.75" thickBot="1" x14ac:dyDescent="0.25">
      <c r="A6" s="5"/>
      <c r="B6" s="5"/>
      <c r="C6" s="5"/>
      <c r="D6" s="5"/>
      <c r="E6" s="5"/>
      <c r="F6" s="5"/>
      <c r="G6" s="5"/>
      <c r="H6" s="6"/>
      <c r="I6" s="7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BI6" s="8" t="s">
        <v>207</v>
      </c>
    </row>
    <row r="7" spans="1:65" s="8" customFormat="1" ht="25.5" customHeight="1" x14ac:dyDescent="0.2">
      <c r="A7" s="133" t="s">
        <v>140</v>
      </c>
      <c r="B7" s="127"/>
      <c r="C7" s="127"/>
      <c r="D7" s="127"/>
      <c r="E7" s="127"/>
      <c r="F7" s="127"/>
      <c r="G7" s="127"/>
      <c r="H7" s="127" t="s">
        <v>0</v>
      </c>
      <c r="I7" s="42" t="s">
        <v>1</v>
      </c>
      <c r="J7" s="95" t="s">
        <v>142</v>
      </c>
      <c r="K7" s="95" t="s">
        <v>142</v>
      </c>
      <c r="L7" s="95" t="s">
        <v>142</v>
      </c>
      <c r="M7" s="95" t="s">
        <v>142</v>
      </c>
      <c r="N7" s="95" t="s">
        <v>142</v>
      </c>
      <c r="O7" s="95" t="s">
        <v>142</v>
      </c>
      <c r="P7" s="95" t="s">
        <v>142</v>
      </c>
      <c r="Q7" s="95" t="s">
        <v>142</v>
      </c>
      <c r="R7" s="95" t="s">
        <v>142</v>
      </c>
      <c r="S7" s="95" t="s">
        <v>142</v>
      </c>
      <c r="T7" s="95" t="s">
        <v>142</v>
      </c>
      <c r="U7" s="95" t="s">
        <v>142</v>
      </c>
      <c r="V7" s="95" t="s">
        <v>142</v>
      </c>
      <c r="W7" s="95" t="s">
        <v>143</v>
      </c>
      <c r="X7" s="95" t="s">
        <v>143</v>
      </c>
      <c r="Y7" s="95" t="s">
        <v>143</v>
      </c>
      <c r="Z7" s="95" t="s">
        <v>143</v>
      </c>
      <c r="AA7" s="95" t="s">
        <v>143</v>
      </c>
      <c r="AB7" s="95" t="s">
        <v>143</v>
      </c>
      <c r="AC7" s="95" t="s">
        <v>143</v>
      </c>
      <c r="AD7" s="95" t="s">
        <v>143</v>
      </c>
      <c r="AE7" s="95" t="s">
        <v>143</v>
      </c>
      <c r="AF7" s="95" t="s">
        <v>143</v>
      </c>
      <c r="AG7" s="95" t="s">
        <v>143</v>
      </c>
      <c r="AH7" s="95" t="s">
        <v>143</v>
      </c>
      <c r="AI7" s="95" t="s">
        <v>143</v>
      </c>
      <c r="AJ7" s="95" t="s">
        <v>144</v>
      </c>
      <c r="AK7" s="95" t="s">
        <v>144</v>
      </c>
      <c r="AL7" s="95" t="s">
        <v>144</v>
      </c>
      <c r="AM7" s="95" t="s">
        <v>144</v>
      </c>
      <c r="AN7" s="95" t="s">
        <v>144</v>
      </c>
      <c r="AO7" s="95" t="s">
        <v>144</v>
      </c>
      <c r="AP7" s="95" t="s">
        <v>144</v>
      </c>
      <c r="AQ7" s="95" t="s">
        <v>144</v>
      </c>
      <c r="AR7" s="43" t="s">
        <v>144</v>
      </c>
      <c r="AS7" s="43" t="s">
        <v>144</v>
      </c>
      <c r="AT7" s="43" t="s">
        <v>144</v>
      </c>
      <c r="AU7" s="43" t="s">
        <v>144</v>
      </c>
      <c r="AV7" s="43" t="s">
        <v>144</v>
      </c>
      <c r="AW7" s="43" t="s">
        <v>145</v>
      </c>
      <c r="AX7" s="43" t="s">
        <v>145</v>
      </c>
      <c r="AY7" s="43" t="s">
        <v>145</v>
      </c>
      <c r="AZ7" s="43" t="s">
        <v>145</v>
      </c>
      <c r="BA7" s="43" t="s">
        <v>145</v>
      </c>
      <c r="BB7" s="43" t="s">
        <v>145</v>
      </c>
      <c r="BC7" s="43" t="s">
        <v>145</v>
      </c>
      <c r="BD7" s="43" t="s">
        <v>145</v>
      </c>
      <c r="BE7" s="43" t="s">
        <v>145</v>
      </c>
      <c r="BF7" s="43" t="s">
        <v>145</v>
      </c>
      <c r="BG7" s="43" t="s">
        <v>145</v>
      </c>
      <c r="BH7" s="43" t="s">
        <v>145</v>
      </c>
      <c r="BI7" s="44" t="s">
        <v>145</v>
      </c>
      <c r="BJ7" s="135" t="s">
        <v>165</v>
      </c>
      <c r="BK7" s="130" t="s">
        <v>166</v>
      </c>
      <c r="BL7" s="130" t="s">
        <v>167</v>
      </c>
      <c r="BM7" s="130" t="s">
        <v>168</v>
      </c>
    </row>
    <row r="8" spans="1:65" s="8" customFormat="1" ht="35.25" customHeight="1" x14ac:dyDescent="0.2">
      <c r="A8" s="134" t="s">
        <v>2</v>
      </c>
      <c r="B8" s="96" t="s">
        <v>3</v>
      </c>
      <c r="C8" s="96" t="s">
        <v>4</v>
      </c>
      <c r="D8" s="96" t="s">
        <v>5</v>
      </c>
      <c r="E8" s="96" t="s">
        <v>6</v>
      </c>
      <c r="F8" s="128"/>
      <c r="G8" s="128" t="s">
        <v>7</v>
      </c>
      <c r="H8" s="128"/>
      <c r="I8" s="129" t="s">
        <v>141</v>
      </c>
      <c r="J8" s="96" t="s">
        <v>146</v>
      </c>
      <c r="K8" s="96" t="s">
        <v>147</v>
      </c>
      <c r="L8" s="96" t="s">
        <v>146</v>
      </c>
      <c r="M8" s="96" t="s">
        <v>146</v>
      </c>
      <c r="N8" s="96" t="s">
        <v>146</v>
      </c>
      <c r="O8" s="96" t="s">
        <v>146</v>
      </c>
      <c r="P8" s="96" t="s">
        <v>146</v>
      </c>
      <c r="Q8" s="96" t="s">
        <v>146</v>
      </c>
      <c r="R8" s="96" t="s">
        <v>146</v>
      </c>
      <c r="S8" s="96" t="s">
        <v>146</v>
      </c>
      <c r="T8" s="96" t="s">
        <v>146</v>
      </c>
      <c r="U8" s="96" t="s">
        <v>146</v>
      </c>
      <c r="V8" s="128" t="s">
        <v>148</v>
      </c>
      <c r="W8" s="96" t="s">
        <v>146</v>
      </c>
      <c r="X8" s="96" t="s">
        <v>146</v>
      </c>
      <c r="Y8" s="96" t="s">
        <v>146</v>
      </c>
      <c r="Z8" s="96" t="s">
        <v>146</v>
      </c>
      <c r="AA8" s="96" t="s">
        <v>146</v>
      </c>
      <c r="AB8" s="96" t="s">
        <v>146</v>
      </c>
      <c r="AC8" s="96" t="s">
        <v>147</v>
      </c>
      <c r="AD8" s="96" t="s">
        <v>147</v>
      </c>
      <c r="AE8" s="96" t="s">
        <v>146</v>
      </c>
      <c r="AF8" s="96" t="s">
        <v>146</v>
      </c>
      <c r="AG8" s="96" t="s">
        <v>146</v>
      </c>
      <c r="AH8" s="96" t="s">
        <v>146</v>
      </c>
      <c r="AI8" s="128" t="s">
        <v>149</v>
      </c>
      <c r="AJ8" s="96" t="s">
        <v>146</v>
      </c>
      <c r="AK8" s="96" t="s">
        <v>146</v>
      </c>
      <c r="AL8" s="96" t="s">
        <v>146</v>
      </c>
      <c r="AM8" s="96" t="s">
        <v>146</v>
      </c>
      <c r="AN8" s="96" t="s">
        <v>146</v>
      </c>
      <c r="AO8" s="96" t="s">
        <v>146</v>
      </c>
      <c r="AP8" s="96" t="s">
        <v>146</v>
      </c>
      <c r="AQ8" s="96" t="s">
        <v>147</v>
      </c>
      <c r="AR8" s="99" t="s">
        <v>146</v>
      </c>
      <c r="AS8" s="99" t="s">
        <v>146</v>
      </c>
      <c r="AT8" s="99" t="s">
        <v>146</v>
      </c>
      <c r="AU8" s="99" t="s">
        <v>146</v>
      </c>
      <c r="AV8" s="140" t="s">
        <v>150</v>
      </c>
      <c r="AW8" s="99" t="s">
        <v>146</v>
      </c>
      <c r="AX8" s="99" t="s">
        <v>146</v>
      </c>
      <c r="AY8" s="99" t="s">
        <v>146</v>
      </c>
      <c r="AZ8" s="99" t="s">
        <v>146</v>
      </c>
      <c r="BA8" s="99" t="s">
        <v>146</v>
      </c>
      <c r="BB8" s="99" t="s">
        <v>146</v>
      </c>
      <c r="BC8" s="99" t="s">
        <v>146</v>
      </c>
      <c r="BD8" s="99" t="s">
        <v>146</v>
      </c>
      <c r="BE8" s="99" t="s">
        <v>146</v>
      </c>
      <c r="BF8" s="99" t="s">
        <v>146</v>
      </c>
      <c r="BG8" s="99" t="s">
        <v>146</v>
      </c>
      <c r="BH8" s="99" t="s">
        <v>146</v>
      </c>
      <c r="BI8" s="141" t="s">
        <v>149</v>
      </c>
      <c r="BJ8" s="135"/>
      <c r="BK8" s="130"/>
      <c r="BL8" s="130"/>
      <c r="BM8" s="130"/>
    </row>
    <row r="9" spans="1:65" s="8" customFormat="1" ht="30" customHeight="1" x14ac:dyDescent="0.2">
      <c r="A9" s="134"/>
      <c r="B9" s="96" t="s">
        <v>8</v>
      </c>
      <c r="C9" s="96" t="s">
        <v>9</v>
      </c>
      <c r="D9" s="96" t="s">
        <v>10</v>
      </c>
      <c r="E9" s="96" t="s">
        <v>11</v>
      </c>
      <c r="F9" s="128"/>
      <c r="G9" s="128"/>
      <c r="H9" s="128"/>
      <c r="I9" s="129"/>
      <c r="J9" s="96" t="s">
        <v>151</v>
      </c>
      <c r="K9" s="96" t="s">
        <v>152</v>
      </c>
      <c r="L9" s="96" t="s">
        <v>153</v>
      </c>
      <c r="M9" s="96" t="s">
        <v>93</v>
      </c>
      <c r="N9" s="96" t="s">
        <v>154</v>
      </c>
      <c r="O9" s="96" t="s">
        <v>95</v>
      </c>
      <c r="P9" s="96" t="s">
        <v>122</v>
      </c>
      <c r="Q9" s="96" t="s">
        <v>155</v>
      </c>
      <c r="R9" s="96" t="s">
        <v>156</v>
      </c>
      <c r="S9" s="96" t="s">
        <v>157</v>
      </c>
      <c r="T9" s="96" t="s">
        <v>158</v>
      </c>
      <c r="U9" s="96" t="s">
        <v>159</v>
      </c>
      <c r="V9" s="128"/>
      <c r="W9" s="96" t="s">
        <v>121</v>
      </c>
      <c r="X9" s="96" t="s">
        <v>91</v>
      </c>
      <c r="Y9" s="96" t="s">
        <v>92</v>
      </c>
      <c r="Z9" s="96" t="s">
        <v>93</v>
      </c>
      <c r="AA9" s="96" t="s">
        <v>94</v>
      </c>
      <c r="AB9" s="96" t="s">
        <v>95</v>
      </c>
      <c r="AC9" s="96" t="s">
        <v>160</v>
      </c>
      <c r="AD9" s="96" t="s">
        <v>123</v>
      </c>
      <c r="AE9" s="96" t="s">
        <v>124</v>
      </c>
      <c r="AF9" s="96" t="s">
        <v>125</v>
      </c>
      <c r="AG9" s="96" t="s">
        <v>126</v>
      </c>
      <c r="AH9" s="96" t="s">
        <v>127</v>
      </c>
      <c r="AI9" s="128"/>
      <c r="AJ9" s="96" t="s">
        <v>121</v>
      </c>
      <c r="AK9" s="96" t="s">
        <v>91</v>
      </c>
      <c r="AL9" s="96" t="s">
        <v>92</v>
      </c>
      <c r="AM9" s="96" t="s">
        <v>93</v>
      </c>
      <c r="AN9" s="96" t="s">
        <v>154</v>
      </c>
      <c r="AO9" s="96" t="s">
        <v>95</v>
      </c>
      <c r="AP9" s="96" t="s">
        <v>122</v>
      </c>
      <c r="AQ9" s="96" t="s">
        <v>123</v>
      </c>
      <c r="AR9" s="99" t="s">
        <v>124</v>
      </c>
      <c r="AS9" s="99" t="s">
        <v>125</v>
      </c>
      <c r="AT9" s="99" t="s">
        <v>126</v>
      </c>
      <c r="AU9" s="99" t="s">
        <v>127</v>
      </c>
      <c r="AV9" s="140"/>
      <c r="AW9" s="99" t="s">
        <v>121</v>
      </c>
      <c r="AX9" s="99" t="s">
        <v>91</v>
      </c>
      <c r="AY9" s="99" t="s">
        <v>92</v>
      </c>
      <c r="AZ9" s="99" t="s">
        <v>93</v>
      </c>
      <c r="BA9" s="99" t="s">
        <v>94</v>
      </c>
      <c r="BB9" s="99" t="s">
        <v>95</v>
      </c>
      <c r="BC9" s="99" t="s">
        <v>122</v>
      </c>
      <c r="BD9" s="99" t="s">
        <v>123</v>
      </c>
      <c r="BE9" s="99" t="s">
        <v>124</v>
      </c>
      <c r="BF9" s="99" t="s">
        <v>125</v>
      </c>
      <c r="BG9" s="99" t="s">
        <v>126</v>
      </c>
      <c r="BH9" s="99" t="s">
        <v>127</v>
      </c>
      <c r="BI9" s="141"/>
      <c r="BJ9" s="135"/>
      <c r="BK9" s="130"/>
      <c r="BL9" s="130"/>
      <c r="BM9" s="130"/>
    </row>
    <row r="10" spans="1:65" ht="15" x14ac:dyDescent="0.2">
      <c r="A10" s="45"/>
      <c r="B10" s="9"/>
      <c r="C10" s="9"/>
      <c r="D10" s="9"/>
      <c r="E10" s="9"/>
      <c r="F10" s="9"/>
      <c r="G10" s="9"/>
      <c r="H10" s="11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46"/>
    </row>
    <row r="11" spans="1:65" ht="15" x14ac:dyDescent="0.2">
      <c r="A11" s="54" t="s">
        <v>90</v>
      </c>
      <c r="B11" s="26"/>
      <c r="C11" s="97"/>
      <c r="D11" s="97"/>
      <c r="E11" s="97"/>
      <c r="F11" s="97"/>
      <c r="G11" s="34">
        <v>20</v>
      </c>
      <c r="H11" s="27" t="s">
        <v>97</v>
      </c>
      <c r="I11" s="18">
        <f t="shared" ref="I11:AN11" si="0">SUM(I12:I12)</f>
        <v>19667616971.18</v>
      </c>
      <c r="J11" s="18">
        <f t="shared" si="0"/>
        <v>0</v>
      </c>
      <c r="K11" s="18">
        <f t="shared" si="0"/>
        <v>0</v>
      </c>
      <c r="L11" s="18">
        <f t="shared" si="0"/>
        <v>3851000000</v>
      </c>
      <c r="M11" s="18">
        <f t="shared" si="0"/>
        <v>0</v>
      </c>
      <c r="N11" s="18">
        <f t="shared" si="0"/>
        <v>0</v>
      </c>
      <c r="O11" s="18">
        <f t="shared" si="0"/>
        <v>1204800000</v>
      </c>
      <c r="P11" s="18">
        <f t="shared" si="0"/>
        <v>0</v>
      </c>
      <c r="Q11" s="18">
        <f t="shared" si="0"/>
        <v>0</v>
      </c>
      <c r="R11" s="18">
        <f t="shared" si="0"/>
        <v>172861692</v>
      </c>
      <c r="S11" s="18">
        <f t="shared" si="0"/>
        <v>0</v>
      </c>
      <c r="T11" s="18">
        <f t="shared" si="0"/>
        <v>0</v>
      </c>
      <c r="U11" s="18">
        <f t="shared" si="0"/>
        <v>0</v>
      </c>
      <c r="V11" s="18">
        <f t="shared" si="0"/>
        <v>5228661692</v>
      </c>
      <c r="W11" s="18">
        <f t="shared" si="0"/>
        <v>0</v>
      </c>
      <c r="X11" s="18">
        <f t="shared" si="0"/>
        <v>0</v>
      </c>
      <c r="Y11" s="18">
        <f t="shared" si="0"/>
        <v>0</v>
      </c>
      <c r="Z11" s="18">
        <f t="shared" si="0"/>
        <v>3851000000</v>
      </c>
      <c r="AA11" s="18">
        <f t="shared" si="0"/>
        <v>0</v>
      </c>
      <c r="AB11" s="18">
        <f t="shared" si="0"/>
        <v>0</v>
      </c>
      <c r="AC11" s="18">
        <f t="shared" si="0"/>
        <v>1204800000</v>
      </c>
      <c r="AD11" s="18">
        <f t="shared" si="0"/>
        <v>0</v>
      </c>
      <c r="AE11" s="18">
        <f t="shared" si="0"/>
        <v>0</v>
      </c>
      <c r="AF11" s="18">
        <f t="shared" si="0"/>
        <v>0</v>
      </c>
      <c r="AG11" s="18">
        <f t="shared" si="0"/>
        <v>0</v>
      </c>
      <c r="AH11" s="18">
        <f t="shared" si="0"/>
        <v>0</v>
      </c>
      <c r="AI11" s="18">
        <f t="shared" si="0"/>
        <v>5055800000</v>
      </c>
      <c r="AJ11" s="18">
        <f t="shared" si="0"/>
        <v>0</v>
      </c>
      <c r="AK11" s="18">
        <f t="shared" si="0"/>
        <v>0</v>
      </c>
      <c r="AL11" s="18">
        <f t="shared" si="0"/>
        <v>0</v>
      </c>
      <c r="AM11" s="18">
        <f t="shared" si="0"/>
        <v>0</v>
      </c>
      <c r="AN11" s="18">
        <f t="shared" si="0"/>
        <v>783719925</v>
      </c>
      <c r="AO11" s="18">
        <f t="shared" ref="AO11:BM11" si="1">SUM(AO12:AO12)</f>
        <v>0</v>
      </c>
      <c r="AP11" s="18">
        <f t="shared" si="1"/>
        <v>629289985</v>
      </c>
      <c r="AQ11" s="18">
        <f t="shared" si="1"/>
        <v>0</v>
      </c>
      <c r="AR11" s="18">
        <f t="shared" si="1"/>
        <v>453589985</v>
      </c>
      <c r="AS11" s="18">
        <f t="shared" si="1"/>
        <v>0</v>
      </c>
      <c r="AT11" s="18">
        <f t="shared" si="1"/>
        <v>0</v>
      </c>
      <c r="AU11" s="18">
        <f t="shared" si="1"/>
        <v>0</v>
      </c>
      <c r="AV11" s="18">
        <f t="shared" si="1"/>
        <v>1866599895</v>
      </c>
      <c r="AW11" s="18">
        <f t="shared" si="1"/>
        <v>0</v>
      </c>
      <c r="AX11" s="18">
        <f t="shared" si="1"/>
        <v>0</v>
      </c>
      <c r="AY11" s="18">
        <f t="shared" si="1"/>
        <v>0</v>
      </c>
      <c r="AZ11" s="18">
        <f t="shared" si="1"/>
        <v>0</v>
      </c>
      <c r="BA11" s="18">
        <f t="shared" si="1"/>
        <v>0</v>
      </c>
      <c r="BB11" s="18">
        <f t="shared" si="1"/>
        <v>783719925</v>
      </c>
      <c r="BC11" s="18">
        <f t="shared" si="1"/>
        <v>602400000</v>
      </c>
      <c r="BD11" s="18">
        <f t="shared" si="1"/>
        <v>26889985</v>
      </c>
      <c r="BE11" s="18">
        <f t="shared" si="1"/>
        <v>453589985</v>
      </c>
      <c r="BF11" s="18">
        <f t="shared" si="1"/>
        <v>0</v>
      </c>
      <c r="BG11" s="18">
        <f t="shared" si="1"/>
        <v>0</v>
      </c>
      <c r="BH11" s="18">
        <f t="shared" si="1"/>
        <v>0</v>
      </c>
      <c r="BI11" s="51">
        <f t="shared" si="1"/>
        <v>1866599895</v>
      </c>
      <c r="BJ11" s="39">
        <f t="shared" si="1"/>
        <v>14438955279.18</v>
      </c>
      <c r="BK11" s="39">
        <f t="shared" si="1"/>
        <v>172861692</v>
      </c>
      <c r="BL11" s="39">
        <f t="shared" si="1"/>
        <v>3189200105</v>
      </c>
      <c r="BM11" s="39">
        <f t="shared" si="1"/>
        <v>0</v>
      </c>
    </row>
    <row r="12" spans="1:65" ht="30" x14ac:dyDescent="0.2">
      <c r="A12" s="54"/>
      <c r="B12" s="28">
        <v>17</v>
      </c>
      <c r="C12" s="97"/>
      <c r="D12" s="97"/>
      <c r="E12" s="97"/>
      <c r="F12" s="97"/>
      <c r="G12" s="97"/>
      <c r="H12" s="27" t="s">
        <v>134</v>
      </c>
      <c r="I12" s="121">
        <f>SUM(I13:I17)</f>
        <v>19667616971.18</v>
      </c>
      <c r="J12" s="121">
        <f t="shared" ref="J12:BH12" si="2">SUM(J13:J17)</f>
        <v>0</v>
      </c>
      <c r="K12" s="121">
        <f t="shared" si="2"/>
        <v>0</v>
      </c>
      <c r="L12" s="121">
        <f t="shared" si="2"/>
        <v>3851000000</v>
      </c>
      <c r="M12" s="121">
        <f t="shared" si="2"/>
        <v>0</v>
      </c>
      <c r="N12" s="121">
        <f t="shared" si="2"/>
        <v>0</v>
      </c>
      <c r="O12" s="121">
        <f t="shared" si="2"/>
        <v>1204800000</v>
      </c>
      <c r="P12" s="121">
        <f t="shared" si="2"/>
        <v>0</v>
      </c>
      <c r="Q12" s="121">
        <f t="shared" si="2"/>
        <v>0</v>
      </c>
      <c r="R12" s="121">
        <f t="shared" si="2"/>
        <v>172861692</v>
      </c>
      <c r="S12" s="121">
        <f t="shared" si="2"/>
        <v>0</v>
      </c>
      <c r="T12" s="121">
        <f t="shared" si="2"/>
        <v>0</v>
      </c>
      <c r="U12" s="121">
        <f t="shared" si="2"/>
        <v>0</v>
      </c>
      <c r="V12" s="121">
        <f t="shared" si="2"/>
        <v>5228661692</v>
      </c>
      <c r="W12" s="121">
        <f t="shared" si="2"/>
        <v>0</v>
      </c>
      <c r="X12" s="121">
        <f t="shared" si="2"/>
        <v>0</v>
      </c>
      <c r="Y12" s="121">
        <f t="shared" si="2"/>
        <v>0</v>
      </c>
      <c r="Z12" s="121">
        <f t="shared" si="2"/>
        <v>3851000000</v>
      </c>
      <c r="AA12" s="121">
        <f t="shared" si="2"/>
        <v>0</v>
      </c>
      <c r="AB12" s="121">
        <f t="shared" si="2"/>
        <v>0</v>
      </c>
      <c r="AC12" s="121">
        <f t="shared" si="2"/>
        <v>1204800000</v>
      </c>
      <c r="AD12" s="121">
        <f t="shared" si="2"/>
        <v>0</v>
      </c>
      <c r="AE12" s="121">
        <f t="shared" si="2"/>
        <v>0</v>
      </c>
      <c r="AF12" s="121">
        <f t="shared" si="2"/>
        <v>0</v>
      </c>
      <c r="AG12" s="121">
        <f t="shared" si="2"/>
        <v>0</v>
      </c>
      <c r="AH12" s="121">
        <f t="shared" si="2"/>
        <v>0</v>
      </c>
      <c r="AI12" s="121">
        <f t="shared" si="2"/>
        <v>5055800000</v>
      </c>
      <c r="AJ12" s="121">
        <f t="shared" si="2"/>
        <v>0</v>
      </c>
      <c r="AK12" s="121">
        <f t="shared" si="2"/>
        <v>0</v>
      </c>
      <c r="AL12" s="121">
        <f t="shared" si="2"/>
        <v>0</v>
      </c>
      <c r="AM12" s="121">
        <f t="shared" si="2"/>
        <v>0</v>
      </c>
      <c r="AN12" s="121">
        <f t="shared" si="2"/>
        <v>783719925</v>
      </c>
      <c r="AO12" s="121">
        <f t="shared" si="2"/>
        <v>0</v>
      </c>
      <c r="AP12" s="121">
        <f t="shared" si="2"/>
        <v>629289985</v>
      </c>
      <c r="AQ12" s="121">
        <f t="shared" si="2"/>
        <v>0</v>
      </c>
      <c r="AR12" s="121">
        <f t="shared" si="2"/>
        <v>453589985</v>
      </c>
      <c r="AS12" s="121">
        <f t="shared" si="2"/>
        <v>0</v>
      </c>
      <c r="AT12" s="121">
        <f t="shared" si="2"/>
        <v>0</v>
      </c>
      <c r="AU12" s="121">
        <f t="shared" si="2"/>
        <v>0</v>
      </c>
      <c r="AV12" s="121">
        <f t="shared" si="2"/>
        <v>1866599895</v>
      </c>
      <c r="AW12" s="121">
        <f t="shared" si="2"/>
        <v>0</v>
      </c>
      <c r="AX12" s="121">
        <f t="shared" si="2"/>
        <v>0</v>
      </c>
      <c r="AY12" s="121">
        <f t="shared" si="2"/>
        <v>0</v>
      </c>
      <c r="AZ12" s="121">
        <f t="shared" si="2"/>
        <v>0</v>
      </c>
      <c r="BA12" s="121">
        <f t="shared" si="2"/>
        <v>0</v>
      </c>
      <c r="BB12" s="121">
        <f t="shared" si="2"/>
        <v>783719925</v>
      </c>
      <c r="BC12" s="121">
        <f t="shared" si="2"/>
        <v>602400000</v>
      </c>
      <c r="BD12" s="121">
        <f t="shared" si="2"/>
        <v>26889985</v>
      </c>
      <c r="BE12" s="121">
        <f t="shared" si="2"/>
        <v>453589985</v>
      </c>
      <c r="BF12" s="121">
        <f t="shared" si="2"/>
        <v>0</v>
      </c>
      <c r="BG12" s="121">
        <f t="shared" si="2"/>
        <v>0</v>
      </c>
      <c r="BH12" s="121">
        <f t="shared" si="2"/>
        <v>0</v>
      </c>
      <c r="BI12" s="122">
        <f>SUM(BI13:BI17)</f>
        <v>1866599895</v>
      </c>
      <c r="BJ12" s="123">
        <f>SUM(BJ13:BJ17)</f>
        <v>14438955279.18</v>
      </c>
      <c r="BK12" s="123">
        <f t="shared" ref="BK12:BM12" si="3">SUM(BK13:BK17)</f>
        <v>172861692</v>
      </c>
      <c r="BL12" s="123">
        <f t="shared" si="3"/>
        <v>3189200105</v>
      </c>
      <c r="BM12" s="123">
        <f t="shared" si="3"/>
        <v>0</v>
      </c>
    </row>
    <row r="13" spans="1:65" x14ac:dyDescent="0.2">
      <c r="A13" s="109"/>
      <c r="B13" s="28"/>
      <c r="C13" s="97"/>
      <c r="D13" s="97"/>
      <c r="E13" s="97"/>
      <c r="F13" s="97"/>
      <c r="G13" s="97"/>
      <c r="H13" s="29" t="s">
        <v>193</v>
      </c>
      <c r="I13" s="110">
        <v>5352497796.1800003</v>
      </c>
      <c r="J13" s="124"/>
      <c r="K13" s="124"/>
      <c r="L13" s="124"/>
      <c r="M13" s="124"/>
      <c r="N13" s="124"/>
      <c r="O13" s="111">
        <v>1204800000</v>
      </c>
      <c r="P13" s="112">
        <v>0</v>
      </c>
      <c r="Q13" s="112">
        <v>0</v>
      </c>
      <c r="R13" s="110">
        <v>172861692</v>
      </c>
      <c r="S13" s="124"/>
      <c r="T13" s="124"/>
      <c r="U13" s="124"/>
      <c r="V13" s="14">
        <f t="shared" ref="V13:V17" si="4">SUM(J13:U13)</f>
        <v>1377661692</v>
      </c>
      <c r="W13" s="124"/>
      <c r="X13" s="124"/>
      <c r="Y13" s="124"/>
      <c r="Z13" s="124"/>
      <c r="AA13" s="124"/>
      <c r="AB13" s="111">
        <v>0</v>
      </c>
      <c r="AC13" s="112">
        <v>1204800000</v>
      </c>
      <c r="AD13" s="112">
        <v>0</v>
      </c>
      <c r="AE13" s="110">
        <v>0</v>
      </c>
      <c r="AF13" s="124"/>
      <c r="AG13" s="124"/>
      <c r="AH13" s="124"/>
      <c r="AI13" s="14">
        <f t="shared" ref="AI13:AI17" si="5">SUM(W13:AH13)</f>
        <v>1204800000</v>
      </c>
      <c r="AJ13" s="124"/>
      <c r="AK13" s="124"/>
      <c r="AL13" s="124"/>
      <c r="AM13" s="124"/>
      <c r="AN13" s="124"/>
      <c r="AO13" s="111">
        <v>0</v>
      </c>
      <c r="AP13" s="112">
        <v>602400000</v>
      </c>
      <c r="AQ13" s="112">
        <v>0</v>
      </c>
      <c r="AR13" s="110">
        <v>426700000</v>
      </c>
      <c r="AS13" s="124"/>
      <c r="AT13" s="124"/>
      <c r="AU13" s="124"/>
      <c r="AV13" s="14">
        <f t="shared" ref="AV13:AV17" si="6">SUM(AJ13:AU13)</f>
        <v>1029100000</v>
      </c>
      <c r="AW13" s="124"/>
      <c r="AX13" s="124"/>
      <c r="AY13" s="124"/>
      <c r="AZ13" s="124"/>
      <c r="BA13" s="124"/>
      <c r="BB13" s="111">
        <v>0</v>
      </c>
      <c r="BC13" s="112">
        <v>602400000</v>
      </c>
      <c r="BD13" s="112">
        <v>0</v>
      </c>
      <c r="BE13" s="112">
        <v>426700000</v>
      </c>
      <c r="BF13" s="124"/>
      <c r="BG13" s="124"/>
      <c r="BH13" s="124"/>
      <c r="BI13" s="49">
        <f t="shared" ref="BI13:BI17" si="7">SUM(AW13:BH13)</f>
        <v>1029100000</v>
      </c>
      <c r="BJ13" s="37">
        <f t="shared" ref="BJ13" si="8">+I13-V13</f>
        <v>3974836104.1800003</v>
      </c>
      <c r="BK13" s="37">
        <f t="shared" ref="BK13" si="9">+V13-AI13</f>
        <v>172861692</v>
      </c>
      <c r="BL13" s="37">
        <f t="shared" ref="BL13" si="10">+AI13-AV13</f>
        <v>175700000</v>
      </c>
      <c r="BM13" s="37">
        <f t="shared" ref="BM13" si="11">+AV13-BI13</f>
        <v>0</v>
      </c>
    </row>
    <row r="14" spans="1:65" x14ac:dyDescent="0.2">
      <c r="A14" s="109"/>
      <c r="B14" s="28"/>
      <c r="C14" s="97"/>
      <c r="D14" s="97"/>
      <c r="E14" s="97"/>
      <c r="F14" s="97"/>
      <c r="G14" s="97"/>
      <c r="H14" s="29" t="s">
        <v>202</v>
      </c>
      <c r="I14" s="110">
        <v>3880570656</v>
      </c>
      <c r="J14" s="124"/>
      <c r="K14" s="124"/>
      <c r="L14" s="124"/>
      <c r="M14" s="124"/>
      <c r="N14" s="124"/>
      <c r="O14" s="111"/>
      <c r="P14" s="112"/>
      <c r="Q14" s="112">
        <v>0</v>
      </c>
      <c r="R14" s="110">
        <v>0</v>
      </c>
      <c r="S14" s="124"/>
      <c r="T14" s="124"/>
      <c r="U14" s="124"/>
      <c r="V14" s="14">
        <f t="shared" si="4"/>
        <v>0</v>
      </c>
      <c r="W14" s="124"/>
      <c r="X14" s="124"/>
      <c r="Y14" s="124"/>
      <c r="Z14" s="124"/>
      <c r="AA14" s="124"/>
      <c r="AB14" s="111"/>
      <c r="AC14" s="112"/>
      <c r="AD14" s="112">
        <v>0</v>
      </c>
      <c r="AE14" s="110">
        <v>0</v>
      </c>
      <c r="AF14" s="124"/>
      <c r="AG14" s="124"/>
      <c r="AH14" s="124"/>
      <c r="AI14" s="14">
        <f t="shared" si="5"/>
        <v>0</v>
      </c>
      <c r="AJ14" s="124"/>
      <c r="AK14" s="124"/>
      <c r="AL14" s="124"/>
      <c r="AM14" s="124"/>
      <c r="AN14" s="124"/>
      <c r="AO14" s="111"/>
      <c r="AP14" s="112"/>
      <c r="AQ14" s="112">
        <v>0</v>
      </c>
      <c r="AR14" s="110">
        <v>0</v>
      </c>
      <c r="AS14" s="124"/>
      <c r="AT14" s="124"/>
      <c r="AU14" s="124"/>
      <c r="AV14" s="14">
        <f t="shared" si="6"/>
        <v>0</v>
      </c>
      <c r="AW14" s="124"/>
      <c r="AX14" s="124"/>
      <c r="AY14" s="124"/>
      <c r="AZ14" s="124"/>
      <c r="BA14" s="124"/>
      <c r="BB14" s="111"/>
      <c r="BC14" s="112"/>
      <c r="BD14" s="112">
        <v>0</v>
      </c>
      <c r="BE14" s="112">
        <v>0</v>
      </c>
      <c r="BF14" s="124"/>
      <c r="BG14" s="124"/>
      <c r="BH14" s="124"/>
      <c r="BI14" s="49">
        <f t="shared" si="7"/>
        <v>0</v>
      </c>
      <c r="BJ14" s="37">
        <f t="shared" ref="BJ14:BJ17" si="12">+I14-V14</f>
        <v>3880570656</v>
      </c>
      <c r="BK14" s="37">
        <f t="shared" ref="BK14:BK17" si="13">+V14-AI14</f>
        <v>0</v>
      </c>
      <c r="BL14" s="37">
        <f t="shared" ref="BL14:BL17" si="14">+AI14-AV14</f>
        <v>0</v>
      </c>
      <c r="BM14" s="37">
        <f t="shared" ref="BM14:BM17" si="15">+AV14-BI14</f>
        <v>0</v>
      </c>
    </row>
    <row r="15" spans="1:65" x14ac:dyDescent="0.2">
      <c r="A15" s="109"/>
      <c r="B15" s="28"/>
      <c r="C15" s="97"/>
      <c r="D15" s="97"/>
      <c r="E15" s="97"/>
      <c r="F15" s="97"/>
      <c r="G15" s="97"/>
      <c r="H15" s="29" t="s">
        <v>203</v>
      </c>
      <c r="I15" s="110">
        <v>3757883648</v>
      </c>
      <c r="J15" s="124"/>
      <c r="K15" s="124"/>
      <c r="L15" s="124"/>
      <c r="M15" s="124"/>
      <c r="N15" s="124"/>
      <c r="O15" s="111"/>
      <c r="P15" s="112"/>
      <c r="Q15" s="112">
        <v>0</v>
      </c>
      <c r="R15" s="110">
        <v>0</v>
      </c>
      <c r="S15" s="124"/>
      <c r="T15" s="124"/>
      <c r="U15" s="124"/>
      <c r="V15" s="14">
        <f t="shared" si="4"/>
        <v>0</v>
      </c>
      <c r="W15" s="124"/>
      <c r="X15" s="124"/>
      <c r="Y15" s="124"/>
      <c r="Z15" s="124"/>
      <c r="AA15" s="124"/>
      <c r="AB15" s="111"/>
      <c r="AC15" s="112"/>
      <c r="AD15" s="112">
        <v>0</v>
      </c>
      <c r="AE15" s="110">
        <v>0</v>
      </c>
      <c r="AF15" s="124"/>
      <c r="AG15" s="124"/>
      <c r="AH15" s="124"/>
      <c r="AI15" s="14">
        <f t="shared" si="5"/>
        <v>0</v>
      </c>
      <c r="AJ15" s="124"/>
      <c r="AK15" s="124"/>
      <c r="AL15" s="124"/>
      <c r="AM15" s="124"/>
      <c r="AN15" s="124"/>
      <c r="AO15" s="111"/>
      <c r="AP15" s="112"/>
      <c r="AQ15" s="112">
        <v>0</v>
      </c>
      <c r="AR15" s="110">
        <v>0</v>
      </c>
      <c r="AS15" s="124"/>
      <c r="AT15" s="124"/>
      <c r="AU15" s="124"/>
      <c r="AV15" s="14">
        <f t="shared" si="6"/>
        <v>0</v>
      </c>
      <c r="AW15" s="124"/>
      <c r="AX15" s="124"/>
      <c r="AY15" s="124"/>
      <c r="AZ15" s="124"/>
      <c r="BA15" s="124"/>
      <c r="BB15" s="111"/>
      <c r="BC15" s="112"/>
      <c r="BD15" s="112">
        <v>0</v>
      </c>
      <c r="BE15" s="112">
        <v>0</v>
      </c>
      <c r="BF15" s="124"/>
      <c r="BG15" s="124"/>
      <c r="BH15" s="124"/>
      <c r="BI15" s="49">
        <f t="shared" si="7"/>
        <v>0</v>
      </c>
      <c r="BJ15" s="37">
        <f t="shared" si="12"/>
        <v>3757883648</v>
      </c>
      <c r="BK15" s="37">
        <f t="shared" si="13"/>
        <v>0</v>
      </c>
      <c r="BL15" s="37">
        <f t="shared" si="14"/>
        <v>0</v>
      </c>
      <c r="BM15" s="37">
        <f t="shared" si="15"/>
        <v>0</v>
      </c>
    </row>
    <row r="16" spans="1:65" ht="15" x14ac:dyDescent="0.2">
      <c r="A16" s="54"/>
      <c r="B16" s="28"/>
      <c r="C16" s="97"/>
      <c r="D16" s="97"/>
      <c r="E16" s="97"/>
      <c r="F16" s="97"/>
      <c r="G16" s="97"/>
      <c r="H16" s="29" t="s">
        <v>133</v>
      </c>
      <c r="I16" s="110">
        <v>3958448925</v>
      </c>
      <c r="J16" s="14">
        <v>0</v>
      </c>
      <c r="K16" s="14">
        <v>0</v>
      </c>
      <c r="L16" s="111">
        <v>3851000000</v>
      </c>
      <c r="M16" s="111">
        <v>0</v>
      </c>
      <c r="N16" s="14">
        <v>0</v>
      </c>
      <c r="O16" s="111">
        <v>0</v>
      </c>
      <c r="P16" s="112">
        <v>0</v>
      </c>
      <c r="Q16" s="112">
        <v>0</v>
      </c>
      <c r="R16" s="110">
        <v>0</v>
      </c>
      <c r="S16" s="14"/>
      <c r="T16" s="14"/>
      <c r="U16" s="14"/>
      <c r="V16" s="14">
        <f t="shared" si="4"/>
        <v>3851000000</v>
      </c>
      <c r="W16" s="14">
        <v>0</v>
      </c>
      <c r="X16" s="14">
        <v>0</v>
      </c>
      <c r="Y16" s="14">
        <v>0</v>
      </c>
      <c r="Z16" s="111">
        <v>3851000000</v>
      </c>
      <c r="AA16" s="14">
        <v>0</v>
      </c>
      <c r="AB16" s="111">
        <v>0</v>
      </c>
      <c r="AC16" s="112">
        <v>0</v>
      </c>
      <c r="AD16" s="112">
        <v>0</v>
      </c>
      <c r="AE16" s="110">
        <v>0</v>
      </c>
      <c r="AF16" s="14"/>
      <c r="AG16" s="14"/>
      <c r="AH16" s="14"/>
      <c r="AI16" s="14">
        <f t="shared" si="5"/>
        <v>3851000000</v>
      </c>
      <c r="AJ16" s="14">
        <v>0</v>
      </c>
      <c r="AK16" s="14">
        <v>0</v>
      </c>
      <c r="AL16" s="14">
        <v>0</v>
      </c>
      <c r="AM16" s="111">
        <v>0</v>
      </c>
      <c r="AN16" s="88">
        <v>783719925</v>
      </c>
      <c r="AO16" s="111">
        <v>0</v>
      </c>
      <c r="AP16" s="112">
        <v>26889985</v>
      </c>
      <c r="AQ16" s="112">
        <v>0</v>
      </c>
      <c r="AR16" s="110">
        <v>26889985</v>
      </c>
      <c r="AS16" s="14"/>
      <c r="AT16" s="14"/>
      <c r="AU16" s="14"/>
      <c r="AV16" s="14">
        <f t="shared" si="6"/>
        <v>837499895</v>
      </c>
      <c r="AW16" s="14">
        <v>0</v>
      </c>
      <c r="AX16" s="14">
        <v>0</v>
      </c>
      <c r="AY16" s="14">
        <v>0</v>
      </c>
      <c r="AZ16" s="111">
        <v>0</v>
      </c>
      <c r="BA16" s="14">
        <v>0</v>
      </c>
      <c r="BB16" s="111">
        <v>783719925</v>
      </c>
      <c r="BC16" s="112">
        <v>0</v>
      </c>
      <c r="BD16" s="112">
        <v>26889985</v>
      </c>
      <c r="BE16" s="112">
        <v>26889985</v>
      </c>
      <c r="BF16" s="14"/>
      <c r="BG16" s="14"/>
      <c r="BH16" s="14"/>
      <c r="BI16" s="49">
        <f t="shared" si="7"/>
        <v>837499895</v>
      </c>
      <c r="BJ16" s="37">
        <f t="shared" si="12"/>
        <v>107448925</v>
      </c>
      <c r="BK16" s="37">
        <f t="shared" si="13"/>
        <v>0</v>
      </c>
      <c r="BL16" s="37">
        <f t="shared" si="14"/>
        <v>3013500105</v>
      </c>
      <c r="BM16" s="37">
        <f t="shared" si="15"/>
        <v>0</v>
      </c>
    </row>
    <row r="17" spans="1:65" ht="15" x14ac:dyDescent="0.2">
      <c r="A17" s="54"/>
      <c r="B17" s="28"/>
      <c r="C17" s="97"/>
      <c r="D17" s="97"/>
      <c r="E17" s="97"/>
      <c r="F17" s="97"/>
      <c r="G17" s="97"/>
      <c r="H17" s="29" t="s">
        <v>204</v>
      </c>
      <c r="I17" s="110">
        <v>2718215946</v>
      </c>
      <c r="J17" s="14"/>
      <c r="K17" s="14"/>
      <c r="L17" s="111"/>
      <c r="M17" s="111"/>
      <c r="N17" s="14"/>
      <c r="O17" s="111"/>
      <c r="P17" s="112"/>
      <c r="Q17" s="112">
        <v>0</v>
      </c>
      <c r="R17" s="110">
        <v>0</v>
      </c>
      <c r="S17" s="14"/>
      <c r="T17" s="14"/>
      <c r="U17" s="14"/>
      <c r="V17" s="14">
        <f t="shared" si="4"/>
        <v>0</v>
      </c>
      <c r="W17" s="14"/>
      <c r="X17" s="14"/>
      <c r="Y17" s="14"/>
      <c r="Z17" s="111"/>
      <c r="AA17" s="14"/>
      <c r="AB17" s="111"/>
      <c r="AC17" s="112"/>
      <c r="AD17" s="112">
        <v>0</v>
      </c>
      <c r="AE17" s="110">
        <v>0</v>
      </c>
      <c r="AF17" s="14"/>
      <c r="AG17" s="14"/>
      <c r="AH17" s="14"/>
      <c r="AI17" s="14">
        <f t="shared" si="5"/>
        <v>0</v>
      </c>
      <c r="AJ17" s="14"/>
      <c r="AK17" s="14"/>
      <c r="AL17" s="14"/>
      <c r="AM17" s="111"/>
      <c r="AN17" s="88"/>
      <c r="AO17" s="111"/>
      <c r="AP17" s="112"/>
      <c r="AQ17" s="112">
        <v>0</v>
      </c>
      <c r="AR17" s="110">
        <v>0</v>
      </c>
      <c r="AS17" s="14"/>
      <c r="AT17" s="14"/>
      <c r="AU17" s="14"/>
      <c r="AV17" s="14">
        <f t="shared" si="6"/>
        <v>0</v>
      </c>
      <c r="AW17" s="14"/>
      <c r="AX17" s="14"/>
      <c r="AY17" s="14"/>
      <c r="AZ17" s="111"/>
      <c r="BA17" s="14"/>
      <c r="BB17" s="111"/>
      <c r="BC17" s="112"/>
      <c r="BD17" s="112">
        <v>0</v>
      </c>
      <c r="BE17" s="112">
        <v>0</v>
      </c>
      <c r="BF17" s="14"/>
      <c r="BG17" s="14"/>
      <c r="BH17" s="14"/>
      <c r="BI17" s="49">
        <f t="shared" si="7"/>
        <v>0</v>
      </c>
      <c r="BJ17" s="37">
        <f t="shared" si="12"/>
        <v>2718215946</v>
      </c>
      <c r="BK17" s="37">
        <f t="shared" si="13"/>
        <v>0</v>
      </c>
      <c r="BL17" s="37">
        <f t="shared" si="14"/>
        <v>0</v>
      </c>
      <c r="BM17" s="37">
        <f t="shared" si="15"/>
        <v>0</v>
      </c>
    </row>
    <row r="18" spans="1:65" ht="15.75" thickBot="1" x14ac:dyDescent="0.25">
      <c r="A18" s="118"/>
      <c r="B18" s="119"/>
      <c r="C18" s="98"/>
      <c r="D18" s="98"/>
      <c r="E18" s="98"/>
      <c r="F18" s="98"/>
      <c r="G18" s="98"/>
      <c r="H18" s="120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7"/>
      <c r="BJ18" s="37"/>
      <c r="BK18" s="37"/>
      <c r="BL18" s="37"/>
      <c r="BM18" s="37"/>
    </row>
    <row r="20" spans="1:65" x14ac:dyDescent="0.2"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</row>
    <row r="21" spans="1:65" x14ac:dyDescent="0.2"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</row>
    <row r="22" spans="1:65" x14ac:dyDescent="0.2"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</row>
    <row r="28" spans="1:65" ht="15" x14ac:dyDescent="0.2">
      <c r="H28" s="91" t="s">
        <v>161</v>
      </c>
      <c r="AJ28" s="132" t="s">
        <v>163</v>
      </c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</row>
    <row r="29" spans="1:65" x14ac:dyDescent="0.2">
      <c r="H29" s="92" t="s">
        <v>162</v>
      </c>
      <c r="AJ29" s="131" t="s">
        <v>164</v>
      </c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31"/>
    </row>
  </sheetData>
  <mergeCells count="19">
    <mergeCell ref="AJ28:AV28"/>
    <mergeCell ref="AJ29:AV29"/>
    <mergeCell ref="BK7:BK9"/>
    <mergeCell ref="BL7:BL9"/>
    <mergeCell ref="BM7:BM9"/>
    <mergeCell ref="BJ7:BJ9"/>
    <mergeCell ref="AI8:AI9"/>
    <mergeCell ref="AV8:AV9"/>
    <mergeCell ref="A3:BI3"/>
    <mergeCell ref="A4:BI4"/>
    <mergeCell ref="A5:BI5"/>
    <mergeCell ref="A7:G7"/>
    <mergeCell ref="H7:H9"/>
    <mergeCell ref="BI8:BI9"/>
    <mergeCell ref="A8:A9"/>
    <mergeCell ref="F8:F9"/>
    <mergeCell ref="G8:G9"/>
    <mergeCell ref="I8:I9"/>
    <mergeCell ref="V8:V9"/>
  </mergeCells>
  <printOptions horizontalCentered="1"/>
  <pageMargins left="0.31496062992125984" right="0.15748031496062992" top="0.19685039370078741" bottom="0.15748031496062992" header="0.31496062992125984" footer="0.31496062992125984"/>
  <pageSetup paperSize="120" scale="61" fitToHeight="6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SEPTIEMBRE</vt:lpstr>
      <vt:lpstr>SEPTIEMBRE UNAD</vt:lpstr>
      <vt:lpstr>SEPTIEMBRE CONV</vt:lpstr>
      <vt:lpstr>SEPTIEMBRE FINDET</vt:lpstr>
      <vt:lpstr>SEPTIEMBRE!Área_de_impresión</vt:lpstr>
      <vt:lpstr>'SEPTIEMBRE CONV'!Área_de_impresión</vt:lpstr>
      <vt:lpstr>'SEPTIEMBRE FINDET'!Área_de_impresión</vt:lpstr>
      <vt:lpstr>'SEPTIEMBRE UNAD'!Área_de_impresión</vt:lpstr>
      <vt:lpstr>SEPTIEMBRE!Títulos_a_imprimir</vt:lpstr>
      <vt:lpstr>'SEPTIEMBRE CONV'!Títulos_a_imprimir</vt:lpstr>
      <vt:lpstr>'SEPTIEMBRE FINDET'!Títulos_a_imprimir</vt:lpstr>
      <vt:lpstr>'SEPTIEMBRE UNAD'!Títulos_a_imprimir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Vargas Londoño</dc:creator>
  <cp:lastModifiedBy>Andrés Felipe Muñoz Pérez</cp:lastModifiedBy>
  <cp:lastPrinted>2014-10-23T21:27:35Z</cp:lastPrinted>
  <dcterms:created xsi:type="dcterms:W3CDTF">2003-07-30T16:32:42Z</dcterms:created>
  <dcterms:modified xsi:type="dcterms:W3CDTF">2014-11-19T20:34:38Z</dcterms:modified>
</cp:coreProperties>
</file>